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G:\_Technicko-správní\_společné\OPaRS\ZADÁVAČKY\2025\Pelhřimov\SFDI\02. II-132 hr.kraje - Žirovnice ( úsek Žirovnice, průtah)\rozpočet\"/>
    </mc:Choice>
  </mc:AlternateContent>
  <bookViews>
    <workbookView xWindow="0" yWindow="0" windowWidth="0" windowHeight="0"/>
  </bookViews>
  <sheets>
    <sheet name="Rekapitulace" sheetId="6" r:id="rId1"/>
    <sheet name="SO 000" sheetId="2" r:id="rId2"/>
    <sheet name="SO 101" sheetId="3" r:id="rId3"/>
    <sheet name="SO 102" sheetId="4" r:id="rId4"/>
    <sheet name="SO 900" sheetId="5" r:id="rId5"/>
  </sheets>
  <calcPr/>
</workbook>
</file>

<file path=xl/calcChain.xml><?xml version="1.0" encoding="utf-8"?>
<calcChain xmlns="http://schemas.openxmlformats.org/spreadsheetml/2006/main">
  <c i="6" l="1" r="E13"/>
  <c r="D13"/>
  <c r="C13"/>
  <c r="E12"/>
  <c r="D12"/>
  <c r="C12"/>
  <c r="E11"/>
  <c r="D11"/>
  <c r="C11"/>
  <c r="E10"/>
  <c r="D10"/>
  <c r="C10"/>
  <c r="C7"/>
  <c r="C6"/>
  <c i="5" r="I3"/>
  <c r="I8"/>
  <c r="O13"/>
  <c r="I13"/>
  <c r="O9"/>
  <c r="I9"/>
  <c i="4" r="I3"/>
  <c r="I103"/>
  <c r="O116"/>
  <c r="I116"/>
  <c r="O112"/>
  <c r="I112"/>
  <c r="O108"/>
  <c r="I108"/>
  <c r="O104"/>
  <c r="I104"/>
  <c r="I87"/>
  <c r="O99"/>
  <c r="I99"/>
  <c r="O95"/>
  <c r="I95"/>
  <c r="O91"/>
  <c r="I91"/>
  <c r="O88"/>
  <c r="I88"/>
  <c r="I62"/>
  <c r="O83"/>
  <c r="I83"/>
  <c r="O79"/>
  <c r="I79"/>
  <c r="O75"/>
  <c r="I75"/>
  <c r="O71"/>
  <c r="I71"/>
  <c r="O67"/>
  <c r="I67"/>
  <c r="O63"/>
  <c r="I63"/>
  <c r="I17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I8"/>
  <c r="O13"/>
  <c r="I13"/>
  <c r="O9"/>
  <c r="I9"/>
  <c i="3" r="I3"/>
  <c r="I91"/>
  <c r="O124"/>
  <c r="I124"/>
  <c r="O120"/>
  <c r="I120"/>
  <c r="O116"/>
  <c r="I116"/>
  <c r="O112"/>
  <c r="I112"/>
  <c r="O108"/>
  <c r="I108"/>
  <c r="O104"/>
  <c r="I104"/>
  <c r="O100"/>
  <c r="I100"/>
  <c r="O96"/>
  <c r="I96"/>
  <c r="O92"/>
  <c r="I92"/>
  <c r="I58"/>
  <c r="O87"/>
  <c r="I87"/>
  <c r="O83"/>
  <c r="I83"/>
  <c r="O79"/>
  <c r="I79"/>
  <c r="O75"/>
  <c r="I75"/>
  <c r="O71"/>
  <c r="I71"/>
  <c r="O67"/>
  <c r="I67"/>
  <c r="O63"/>
  <c r="I63"/>
  <c r="O59"/>
  <c r="I59"/>
  <c r="I17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I8"/>
  <c r="O13"/>
  <c r="I13"/>
  <c r="O9"/>
  <c r="I9"/>
  <c i="2" r="I3"/>
  <c r="I8"/>
  <c r="O29"/>
  <c r="I29"/>
  <c r="O25"/>
  <c r="I25"/>
  <c r="O22"/>
  <c r="I22"/>
  <c r="O19"/>
  <c r="I19"/>
  <c r="O15"/>
  <c r="I15"/>
  <c r="O12"/>
  <c r="I12"/>
  <c r="O9"/>
  <c r="I9"/>
</calcChain>
</file>

<file path=xl/sharedStrings.xml><?xml version="1.0" encoding="utf-8"?>
<sst xmlns="http://schemas.openxmlformats.org/spreadsheetml/2006/main">
  <si>
    <t>EstiCon</t>
  </si>
  <si>
    <t xml:space="preserve">Firma: </t>
  </si>
  <si>
    <t>Rekapitulace ceny</t>
  </si>
  <si>
    <t>Stavba: PE 2025 - II/132 hr.kraje - Žirovnice 0,000-4,164 VM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</si>
  <si>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</si>
  <si>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</si>
  <si>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</si>
  <si>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</si>
  <si>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</si>
  <si>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</si>
  <si>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</si>
  <si>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SO 000</t>
  </si>
  <si>
    <t>Všeobecné a ostatní položky</t>
  </si>
  <si>
    <t>SO 101</t>
  </si>
  <si>
    <t>SO 101 - silnice II/132 v km 0,000 - 3,338, extravilán</t>
  </si>
  <si>
    <t>SO 102</t>
  </si>
  <si>
    <t>SO 102 - silnice II/132 v km 3,338 - 4,164 intravilán</t>
  </si>
  <si>
    <t>SO 900</t>
  </si>
  <si>
    <t>SO 001 Dočasné dopravní opatření</t>
  </si>
  <si>
    <t>Soupis prací objektu</t>
  </si>
  <si>
    <t>S</t>
  </si>
  <si>
    <t>Stavba:</t>
  </si>
  <si>
    <t>PE 2025</t>
  </si>
  <si>
    <t>II/132 hr.kraje - Žirovnice 0,000-4,164 VM</t>
  </si>
  <si>
    <t>O</t>
  </si>
  <si>
    <t>Rozpočet: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</si>
  <si>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</si>
  <si>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</si>
  <si>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</si>
  <si>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</si>
  <si>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</si>
  <si>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</si>
  <si>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</si>
  <si>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</si>
  <si>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</si>
  <si>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</si>
  <si>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</si>
  <si>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</si>
  <si>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</si>
  <si>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</si>
  <si>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</si>
  <si>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02610</t>
  </si>
  <si>
    <t/>
  </si>
  <si>
    <t>ZKOUŠENÍ KONSTRUKCÍ A PRACÍ ZKUŠEBNOU ZHOTOVITELE</t>
  </si>
  <si>
    <t>KPL</t>
  </si>
  <si>
    <t>OTSKP 2025 ~ 2025</t>
  </si>
  <si>
    <t>PP</t>
  </si>
  <si>
    <t>TS</t>
  </si>
  <si>
    <t>Položka zahrnuje:
- veškeré náklady spojené s objednatelem požadovanými zkouškami
Položka nezahrnuje:
- x</t>
  </si>
  <si>
    <t>02730</t>
  </si>
  <si>
    <t>POMOC PRÁCE ZŘÍZ NEBO ZAJIŠŤ OCHRANU INŽENÝRSKÝCH SÍTÍ</t>
  </si>
  <si>
    <t>- čerpání se souhlasem TDS</t>
  </si>
  <si>
    <t>Položka zahrnuje:
- veškeré náklady spojené s ochranou inženýrských sítí
Položka nezahrnuje:
- x</t>
  </si>
  <si>
    <t>02911</t>
  </si>
  <si>
    <t>OSTATNÍ POŽADAVKY - GEODETICKÉ ZAMĚŘENÍ - Vytyčení inž. sítí na stavbě</t>
  </si>
  <si>
    <t>VV</t>
  </si>
  <si>
    <t>"1"</t>
  </si>
  <si>
    <t>zahrnuje veškeré náklady spojené s objednatelem požadovanými pracemi</t>
  </si>
  <si>
    <t>1</t>
  </si>
  <si>
    <t>OSTATNÍ POŽADAVKY - GEODETICKÉ ZAMĚŘENÍ - Pro realizaci stavby</t>
  </si>
  <si>
    <t>KM</t>
  </si>
  <si>
    <t>Pro realizaci stavby
- zaměření asfaltových vrstev a sanací
- DTM</t>
  </si>
  <si>
    <t>02946</t>
  </si>
  <si>
    <t>OSTAT POŽADAVKY - FOTODOKUMENTACE</t>
  </si>
  <si>
    <t>- pasportizace a fotodokumentace objízdných tras</t>
  </si>
  <si>
    <t>Položka zahrnuje:
- fotodokumentaci zadavatelem požadovaného děje a konstrukcí v požadovaných časových intervalech
- zadavatelem specifikované výstupy (fotografie v papírovém a digitálním formátu) v požadovaném počtu
Položka nezahrnuje:
- x</t>
  </si>
  <si>
    <t>2</t>
  </si>
  <si>
    <t>OSTAT POŽADAVKY - PASPORTIZACE A FOTODOKUMENTACE přilehlých nemovitostí</t>
  </si>
  <si>
    <t>1.000000 = 1,00000 [A]</t>
  </si>
  <si>
    <t xml:space="preserve">položka zahrnuje:  
- fotodokumentaci zadavatelem požadovaného děje a konstrukcí v požadovaných časových intervalech  
- zadavatelem specifikované výstupy (fotografie v papírovém a digitálním formátu) v požadovaném počtu</t>
  </si>
  <si>
    <t>02991</t>
  </si>
  <si>
    <t>OSTATNÍ POŽADAVKY - INFORMAČNÍ TABULE</t>
  </si>
  <si>
    <t>KUS</t>
  </si>
  <si>
    <t>Informační tabule (2,5 x 1,75 m)</t>
  </si>
  <si>
    <t xml:space="preserve">Rozměr 2,5 x 1,75m  
položka zahrnuje:  
- dodání a osazení informačních tabulí v předepsaném provedení a množství s obsahem předepsaným zadavatelem  
- veškeré nosné a upevňovací konstrukce  
- základové konstrukce včetně nutných zemních prací  
- demontáž a odvoz po skončení platnosti  
- případně nutné opravy poškozených čátí během platnosti</t>
  </si>
  <si>
    <t>014101</t>
  </si>
  <si>
    <t>POPLATKY ZA SKLÁDKU</t>
  </si>
  <si>
    <t>M3</t>
  </si>
  <si>
    <t>zemina z krajinic 3338*0,1 = 333,80000 [A]_x000d_
zemina z příkopů 500*0,25 = 125,00000 [B]_x000d_
odkopávky (20361*0,05*0,31)+(30*0,5)+(50*0,5) = 355,59550 [C]_x000d_
odečet zeminy do zálivu Vlčetín -50 = -50,00000 [D]_x000d_
kamenivo ze sanací (3338*6,1*0,05*0,2)+(3338*6,1*0,06*0,1) = 325,78880 [E]_x000d_
Mezisoučet = 1090,18430 [F]</t>
  </si>
  <si>
    <t>Položka zahrnuje:
- veškeré poplatky provozovateli skládky související s uložením odpadu na skládce.
Položka nezahrnuje:
- x</t>
  </si>
  <si>
    <t>014122</t>
  </si>
  <si>
    <t>POPLATKY ZA SKLÁDKU TYP S-OO (OSTATNÍ ODPAD)</t>
  </si>
  <si>
    <t>T</t>
  </si>
  <si>
    <t>"5*1"</t>
  </si>
  <si>
    <t>Zemní práce</t>
  </si>
  <si>
    <t>11223</t>
  </si>
  <si>
    <t>ODSTRANĚNÍ PAŘEZŮ D PŘES 0,9M</t>
  </si>
  <si>
    <t>Pozůstatky pařezů v krajnici</t>
  </si>
  <si>
    <t>5.000000 = 5,00000 [A]</t>
  </si>
  <si>
    <t xml:space="preserve">Položka zahrnuje zejména:
- vytrhání nebo vykopání pařezů
- veškeré zemní práce spojené s odstraněním pařezů
- dopravu a uložení pařezů, případně další práce s nimi dle pokynů zadávací dokumentace
- zásyp jam po pařezech.
Položka nezahrnuje:
- x
Způsob měření:
- počet pařezů se měří v [ks] vytrhaných nebo vykopaných pařezů, průměr pařezu je uvažován dle stromu ve výšce 1,3m nad terénem, u stávajícího pařezu se stanoví jako změřený průměr vynásobený  koeficientem 1/1,38.</t>
  </si>
  <si>
    <t>113327</t>
  </si>
  <si>
    <t>ODSTRANĚNÍ PODKLADŮ ZPEVNĚNÝCH PLOCH Z KAMENIVA NESTMEL, ODVOZ DO 16KM</t>
  </si>
  <si>
    <t>"Sanace 20361*0,05*0,21 "_x000d_
 "Úprava křižovatky Vlčetín 30*0,21"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</si>
  <si>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</si>
  <si>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113336</t>
  </si>
  <si>
    <t>ODSTRAN PODKL ZPEVNĚNÝCH PLOCH S ASFALT POJIVEM, ODVOZ DO 12KM</t>
  </si>
  <si>
    <t>"Sanace 20361*0,05*0,1 "_x000d_
 "Úprava křižovatky Vlčetín 30*0,1"</t>
  </si>
  <si>
    <t>113726</t>
  </si>
  <si>
    <t>FRÉZOVÁNÍ ZPEVNĚNÝCH PLOCH ASFALTOVÝCH, ODVOZ DO 12KM</t>
  </si>
  <si>
    <t>plocha ACO = 3338*6,1*0,05 = 1018,09000 [A]_x000d_
 okna ACL tl. 50mm 20% plochy = 3338*6,1*0,2*0,06 = 244,34160 [B]_x000d_
 sanace tl.60mm v 5% plochy = 3338*6,1*0,05*0,06 = 61,08540 [C]_x000d_
 úprava křižovatky Vlčetín = 30*0,05 = 1,50000 [D]_x000d_
 profrézování v místě mostu pro zachování nivelety = 75*6,1*0,05 = 22,87500 [E]_x000d_
 Mezisoučet 1347.892000 = 1347,89200 [F]</t>
  </si>
  <si>
    <t>122738</t>
  </si>
  <si>
    <t>ODKOPÁVKY A PROKOPÁVKY OBECNÉ TŘ. I, ODVOZ DO 20KM</t>
  </si>
  <si>
    <t>"Příprava pro rozšíření zálivu Vlčetín 50*0,5 "_x000d_
 "Odkop pro úpravu napojení Vlčetín 30*0,5 "_x000d_
 "V místech sanací na pláň 20361*0,05*0,31"_x000d_
 (20361*0,05*0,31)+(30*0,5)+(50*0,5) = 355,59550 [D]</t>
  </si>
  <si>
    <t xml:space="preserve"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 uložení zeminy (na skládku, do násypu) ani poplatky za skládku, vykazují se v položce č.0141**</t>
  </si>
  <si>
    <t>12922</t>
  </si>
  <si>
    <t>ČIŠTĚNÍ KRAJNIC OD NÁNOSU TL. DO 100MM</t>
  </si>
  <si>
    <t>M2</t>
  </si>
  <si>
    <t>"3338*0,5*2"</t>
  </si>
  <si>
    <t xml:space="preserve">Položka zahrnuje:
- vodorovnou a svislou dopravu, přemístění, přeložení, manipulace s materiálem a uložení na skládku.
Položka nezahrnuje:
-  poplatek za skládku, který se vykazuje v položce 0141** (s výjimkou malého množství  materiálu, kde je možné poplatek zahrnout do jednotkové ceny položky – tento fakt musí být uveden v doplňujícím textu k položce)</t>
  </si>
  <si>
    <t>12931</t>
  </si>
  <si>
    <t>ČIŠTĚNÍ PŘÍKOPŮ OD NÁNOSU DO 0,25M3/M</t>
  </si>
  <si>
    <t>M</t>
  </si>
  <si>
    <t>"Předpoklad 500"</t>
  </si>
  <si>
    <t>171103</t>
  </si>
  <si>
    <t>ULOŽENÍ SYPANINY DO NÁSYPŮ SE ZHUTNĚNÍM DO 100% PS</t>
  </si>
  <si>
    <t>"Rozšíření zálivu Vlčetín 50*1"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</si>
  <si>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</si>
  <si>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18110</t>
  </si>
  <si>
    <t>ÚPRAVA PLÁNĚ SE ZHUTNĚNÍM V HORNINĚ TŘ. I</t>
  </si>
  <si>
    <t>"Sanace 20361*0,05 "_x000d_
 "Rozšíření zálivu Vlčetín 50"</t>
  </si>
  <si>
    <t>Položka zahrnuje:
- úpravu pláně včetně vyrovnání výškových rozdílů. Míru zhutnění určuje projekt.
Položka nezahrnuje:
- x</t>
  </si>
  <si>
    <t>18221</t>
  </si>
  <si>
    <t>ROZPROSTŘENÍ ORNICE VE SVAHU V TL DO 0,10M</t>
  </si>
  <si>
    <t>"Rozšíření zálivu Vlčetín 80 "_x000d_
 "Úpravy křižovatky Vlčetín 65"</t>
  </si>
  <si>
    <t>Položka zahrnuje:
- nutné přemístění ornice z dočasných skládek vzdálených do 50m
- rozprostření ornice v předepsané tloušťce ve svahu přes 1:5
Položka nezahrnuje:
- x</t>
  </si>
  <si>
    <t>5</t>
  </si>
  <si>
    <t>Komunikace</t>
  </si>
  <si>
    <t>56330</t>
  </si>
  <si>
    <t>VOZOVKOVÉ VRSTVY ZE ŠTĚRKODRTI</t>
  </si>
  <si>
    <t>"Sanace 0-125 "_x000d_
 "20361*0,05*0,25 "_x000d_
 "Sanace vrchní vrstva 0-32 "_x000d_
 "20361*0,05*0,1"</t>
  </si>
  <si>
    <t>Položka zahrnuje:
- dodání kameniva předepsané kvality a zrnitosti
- rozprostření a zhutnění vrstvy v předepsané tloušťce
- zřízení vrstvy bez rozlišení šířky, pokládání vrstvy po etapách
Položka nezahrnuje:
- postřiky, nátěry</t>
  </si>
  <si>
    <t>56360</t>
  </si>
  <si>
    <t>VOZOVKOVÉ VRSTVY Z RECYKLOVANÉHO MATERIÁLU</t>
  </si>
  <si>
    <t>"Zpevnění sjezdů 100*0,15"</t>
  </si>
  <si>
    <t>Položka zahrnuje:
- dodání recyklátu v požadované kvalitě
- očištění podkladu
- uložení recyklátu dle předepsaného technologického předpisu, zhutnění vrstvy v předepsané tloušťce
- zřízení vrstvy bez rozlišení šířky, pokládání vrstvy po etapách, včetně pracovních spar a spojů
- úpravu napojení, ukončení 
Položka nezahrnuje:
- postřiky, nátěry</t>
  </si>
  <si>
    <t>56962</t>
  </si>
  <si>
    <t>ZPEVNĚNÍ KRAJNIC Z RECYKLOVANÉHO MATERIÁLU TL DO 100MM</t>
  </si>
  <si>
    <t>"(3338-5-22)*0,5*2"</t>
  </si>
  <si>
    <t>Položka zahrnuje:
- dodání recyklátu předepsané kvality a zrnitosti
- očištění podkladu
- uložení recyklátu dle předepsaného technologického předpisu, zhutnění vrstvy v předepsané tloušťce
- zřízení vrstvy bez rozlišení šířky, pokládání vrstvy po etapách,
Položka nezahrnuje:
- postřiky, nátěry</t>
  </si>
  <si>
    <t>572223</t>
  </si>
  <si>
    <t>SPOJOVACÍ POSTŘIK Z EMULZE DO 1,0KG/M2</t>
  </si>
  <si>
    <t>"ACO 20361 "_x000d_
 "ACL 20361 "_x000d_
 "Okna 20361*0,2"</t>
  </si>
  <si>
    <t>Položka zahrnuje:
- dodání všech předepsaných materiálů pro postřiky v předepsaném množství
- provedení dle předepsaného technologického předpisu
- zřízení vrstvy bez rozlišení šířky, pokládání vrstvy po etapách
- úpravu napojení, ukončení
Položka nezahrnuje:
- x</t>
  </si>
  <si>
    <t>574A44</t>
  </si>
  <si>
    <t>ASFALTOVÝ BETON PRO OBRUSNÉ VRSTVY ACO 11+ TL. 50MM</t>
  </si>
  <si>
    <t>"20361"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</si>
  <si>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</si>
  <si>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574C46</t>
  </si>
  <si>
    <t>ASFALTOVÝ BETON PRO LOŽNÍ VRSTVY ACL 16+, 16S TL. 50MM</t>
  </si>
  <si>
    <t>3338*6,1 = 20361,80000 [A]</t>
  </si>
  <si>
    <t>574C56</t>
  </si>
  <si>
    <t>ASFALTOVÝ BETON PRO LOŽNÍ VRSTVY ACL 16+, 16S TL. 60MM</t>
  </si>
  <si>
    <t>sanace 3338*6,1*0,2 = 4072,36000 [A]_x000d_
 okna 3338*6,1*0,05 = 1018,09000 [B]_x000d_
 Mezisoučet 5090.450000 = 5090,45000 [C]</t>
  </si>
  <si>
    <t>58910</t>
  </si>
  <si>
    <t>VÝPLŇ SPAR ASFALTEM</t>
  </si>
  <si>
    <t>"Pracovní spáry 6+43+52+4+5 "_x000d_
 "Podél říms 6+6+2+2+2+2"</t>
  </si>
  <si>
    <t>Položka zahrnuje: 
- dodávku předepsaného materiálu
- vyčištění a výplň spar tímto materiálem
Položka nezahrnuje:
- x</t>
  </si>
  <si>
    <t>9</t>
  </si>
  <si>
    <t>Ostatní konstrukce a práce</t>
  </si>
  <si>
    <t>9113A1</t>
  </si>
  <si>
    <t>SVODIDLO OCEL SILNIČ JEDNOSTR, ÚROVEŇ ZADRŽ N1, N2 - DODÁVKA A MONTÁŽ</t>
  </si>
  <si>
    <t>- sloupek po 2m</t>
  </si>
  <si>
    <t>"40+120"</t>
  </si>
  <si>
    <t>Položka zahrnuje:
- kompletní dodávku všech dílů certifikovaného ocelového svodidla s předepsanou povrchovou úpravou včetně spojovacích prvků
- montáž a osazení svodidla, osazení sloupků zaberaněním nebo osazením do betonových bloků (včetně betonových bloků a nutných zemních prací)
- výškové náběhy, ukončení zapuštěním do betonových bloků (včetně betonového bloku a nutných zemních prací) nebo koncovkou
- přechod na jiný typ svodidla nebo přes mostní závěr
- ochranu proti bludným proudům a vývody pro jejich měření
Položka nezahrnuje:
- odrazky nebo retroreflexní fólie
Způsob měření:
- vykazuje se délka svodidla v předepsané výšce, délka náběhů se nezapočítává</t>
  </si>
  <si>
    <t>9113A3</t>
  </si>
  <si>
    <t>SVODIDLO OCEL SILNIČ JEDNOSTR, ÚROVEŇ ZADRŽ N1, N2 - DEMONTÁŽ S PŘESUNEM</t>
  </si>
  <si>
    <t>- odvoz na skládku KSUSV</t>
  </si>
  <si>
    <t>Položka zahrnuje:
- demontáž a odstranění zařízení
- jeho odvoz na předepsané místo
Položka nezahrnuje:
- x
Způsob měření:
- vykazuje se délka svodidla v základní výšce, délka náběhů se nezapočítává</t>
  </si>
  <si>
    <t>91228</t>
  </si>
  <si>
    <t>SMĚROVÉ SLOUPKY Z PLAST HMOT VČETNĚ ODRAZNÉHO PÁSKU</t>
  </si>
  <si>
    <t>- červené sloupky v křižovatce Šejby</t>
  </si>
  <si>
    <t>"Křižovatka Šejby 2"</t>
  </si>
  <si>
    <t>Položka zahrnuje:
- dodání a osazení sloupku včetně nutných zemních prací
- vnitrostaveništní a mimostaveništní doprava
- odrazky plastové nebo z retroreflexní fólie
Položka nezahrnuje:
- x</t>
  </si>
  <si>
    <t>"3200/50*2"</t>
  </si>
  <si>
    <t>914122</t>
  </si>
  <si>
    <t>DOPRAVNÍ ZNAČKY ZÁKLADNÍ VELIKOSTI OCELOVÉ TŘ RA1 - MONTÁŽ S PŘEMÍSTĚNÍM</t>
  </si>
  <si>
    <t>- přeosazení značky u mostu</t>
  </si>
  <si>
    <t>"2*3"</t>
  </si>
  <si>
    <t>Položka zahrnuje:
- dopravu demontované značky z dočasné skládky
- osazení a montáž značky na místě určeném projektem
- nutnou opravu poškozených částí
Položka nezahrnuje:
- dodávku značky</t>
  </si>
  <si>
    <t>914123</t>
  </si>
  <si>
    <t>DOPRAVNÍ ZNAČKY ZÁKLADNÍ VELIKOSTI OCELOVÉ TŘ RA1 - DEMONTÁŽ</t>
  </si>
  <si>
    <t>- přeosazení snačky u mostu</t>
  </si>
  <si>
    <t>Položka zahrnuje:
- odstranění, demontáž a odklizení materiálu s odvozem na předepsané místo
Položka nezahrnuje:
- x</t>
  </si>
  <si>
    <t>915211</t>
  </si>
  <si>
    <t>VODOROVNÉ DOPRAVNÍ ZNAČENÍ PLASTEM HLADKÉ - DODÁVKA A POKLÁDKA</t>
  </si>
  <si>
    <t>"3338*0,125*2"</t>
  </si>
  <si>
    <t>Položka zahrnuje:
- dodání a pokládku nátěrového materiálu
- předznačení a reflexní úpravu
Položka nezahrnuje:
- x
Způsob měření:
- měří se pouze natíraná plocha</t>
  </si>
  <si>
    <t>919111</t>
  </si>
  <si>
    <t>ŘEZÁNÍ ASFALTOVÉHO KRYTU VOZOVEK TL DO 50MM</t>
  </si>
  <si>
    <t>pracovní spáry 6+43+52+4+5 = 110,00000 [A]_x000d_
římsy 6+6+2+2+2+2 = 20,00000 [B]_x000d_
 _x000d_
Mezisoučet = 130,00000 [D]</t>
  </si>
  <si>
    <t>Položka zahrnuje:
- řezání vozovkové vrstvy v předepsané tloušťce
- spotřeba vody
Položka nezahrnuje:
- x</t>
  </si>
  <si>
    <t>935212</t>
  </si>
  <si>
    <t>PŘÍKOPOVÉ ŽLABY Z BETON TVÁRNIC ŠÍŘ DO 600MM DO BETONU TL 100MM</t>
  </si>
  <si>
    <t>"U propustku Šejby 6+9"</t>
  </si>
  <si>
    <t>Položka zahrnuje:
- dodávku a uložení příkopových tvárnic předepsaného rozměru a kvality
- dodání a rozprostření lože z předepsaného materiálu v předepsané kvalitěa v předepsané tloušťce
- veškerou manipulaci s materiálem, vnitrostaveništní i mimostaveništní dopravu
- ukončení, patky, spárování
Položka nezahrnuje:
- x
Způsob měření:
- měří se v metrech běžných délky osy žlabu</t>
  </si>
  <si>
    <t>3</t>
  </si>
  <si>
    <t>- kamenivo, zemina 2000kg/m3</t>
  </si>
  <si>
    <t>zemina z krajinic 519*0,1 = 51,90000 [A]_x000d_
zemina z příkopů 75*0,25 = 18,75000 [B]_x000d_
konstrukce sanací 68,25 = 68,25000 [C]_x000d_
Mezisoučet = 138,90000 [D]</t>
  </si>
  <si>
    <t>- materiál z propustku_x000d_
- betonové obruby a přídlažby</t>
  </si>
  <si>
    <t>10.000000 = 10,00000 [A]</t>
  </si>
  <si>
    <t>113186</t>
  </si>
  <si>
    <t>ODSTRANĚNÍ KRYTU ZPEVNĚNÝCH PLOCH Z DLAŽDIC, ODVOZ DO 12KM</t>
  </si>
  <si>
    <t>45*0,15 = 6,75000 [A]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</si>
  <si>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 jednotkové ceny bourání – tento fakt musí být uveden v doplňujícím textu k položce).</t>
  </si>
  <si>
    <t>113326</t>
  </si>
  <si>
    <t>ODSTRANĚNÍ PODKLADŮ ZPEVNĚNÝCH PLOCH Z KAMENIVA NESTMEL, ODVOZ DO 12KM</t>
  </si>
  <si>
    <t>6500*0,05*0,21 = 68,25000 [A]</t>
  </si>
  <si>
    <t>6500*0,05*0,1 = 32,50000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</si>
  <si>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</si>
  <si>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113524</t>
  </si>
  <si>
    <t>ODSTRANĚNÍ CHODNÍKOVÝCH A SILNIČNÍCH OBRUBNÍKŮ BETONOVÝCH, ODVOZ DO 5KM</t>
  </si>
  <si>
    <t>45.000000 = 45,00000 [A]</t>
  </si>
  <si>
    <t>odvoz na skládku KSÚSV Kamenice nad Lipou</t>
  </si>
  <si>
    <t>Plocha ACO 6500*0,1 = 650,00000 [A]_x000d_
 Okna 6500*0,3*0,06 = 117,00000 [B]_x000d_
 Sanace 6500*0,05*0,05 = 16,25000 [C]_x000d_
 Celkem: A+B+C = 783,25000 [D]</t>
  </si>
  <si>
    <t>6500*0,05*0,31 = 100,75000 [A]</t>
  </si>
  <si>
    <t xml:space="preserve"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</si>
  <si>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(225+813)*0,5 = 519,00000 [A]</t>
  </si>
  <si>
    <t xml:space="preserve">Součástí položky je vodorovná a svislá doprava, přemístění, přeložení, manipulace s materiálem a uložení na skládku.  
 Nezahrnuje poplatek za skládku, který se vykazuje v položce 0141** (s výjimkou malého množství  materiálu, kde je možné poplatek zahrnout do jednotkové ceny položky – tento fakt musí být uveden v doplňujícím textu k položce)</t>
  </si>
  <si>
    <t>75.000000 = 75,00000 [A]</t>
  </si>
  <si>
    <t>131736</t>
  </si>
  <si>
    <t>HLOUBENÍ JAM ZAPAŽ I NEPAŽ TŘ. I, ODVOZ DO 12KM</t>
  </si>
  <si>
    <t>kanalizační vpust 9*0,5*1 = 4,50000 [A]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</si>
  <si>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uložení zeminy (na skládku, do násypu) ani poplatky za skládku, vykazují se v položce č.0141**</t>
  </si>
  <si>
    <t>17481</t>
  </si>
  <si>
    <t>ZÁSYP JAM A RÝH Z NAKUPOVANÝCH MATERIÁLŮ</t>
  </si>
  <si>
    <t>- bude použita ŠD</t>
  </si>
  <si>
    <t>zásyp vpustí 9*0,25*1 = 2,25000 [A]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</si>
  <si>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</si>
  <si>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6500*0,05 = 325,00000 [A]</t>
  </si>
  <si>
    <t>položka zahrnuje úpravu pláně včetně vyrovnání výškových rozdílů. Míru zhutnění určuje projekt.</t>
  </si>
  <si>
    <t>Sanace0-125 6500*0,05*0,25 = 81,25000 [A]_x000d_
 Sanace 0-32 6500*0,05*0,1 = 32,50000 [B]_x000d_
 Celkem: A+B = 113,75000 [C]</t>
  </si>
  <si>
    <t>- dodání kameniva předepsané kvality a zrnitosti 
- rozprostření a zhutnění vrstvy v předepsané tloušťce 
- zřízení vrstvy bez rozlišení šířky, pokládání vrstvy po etapách 
- nezahrnuje postřiky, nátěry</t>
  </si>
  <si>
    <t>- bude použit materiál ze stavby</t>
  </si>
  <si>
    <t>519.000000 = 519,00000 [A]</t>
  </si>
  <si>
    <t>ACO 6500 = 6500,00000 [A]_x000d_
 ACL 6500 = 6500,00000 [B]_x000d_
 Okna ACL 6500*0,3 = 1950,00000 [C]_x000d_
 Celkem: A+B+C = 14950,00000 [D]</t>
  </si>
  <si>
    <t xml:space="preserve"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</si>
  <si>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ASFALTOVÝ BETON PRO OBRUSNÉ VRSTVY ACO 11+, 11S TL. 50MM</t>
  </si>
  <si>
    <t>ACO 11+ 50/70</t>
  </si>
  <si>
    <t>6500.000000 = 6500,00000 [A]</t>
  </si>
  <si>
    <t>- dodání směsi v požadované kvalitě 
- očištění podkladu 
- uložení směsi dle předepsaného technologického předpisu, zhutnění vrstvy v předepsané tloušťce 
- zřízení vrstvy bez rozlišení šířky, pokládání vrstvy po etapách, včetně pracovních spar a spojů 
- úpravu napojení, ukončení podél obrubníků, dilatačních zařízení, odvodňovacích proužků, odvodňovačů, vpustí, šachet a pod. 
- nezahrnuje postřiky, nátěry 
- nezahrnuje těsnění podél obrubníků, dilatačních zařízení, odvodňovacích proužků, odvodňovačů, vpustí, šachet a pod.</t>
  </si>
  <si>
    <t>574C06</t>
  </si>
  <si>
    <t>ASFALTOVÝ BETON PRO LOŽNÍ VRSTVY ACL 16+, 16S</t>
  </si>
  <si>
    <t>ACL 16+ 50/70</t>
  </si>
  <si>
    <t>Vrstva 6500*0,05 = 325,00000 [A]_x000d_
 Okna 6500*0,3*0,06 = 117,00000 [B]_x000d_
 Sanace 6500*0,05*0,05 = 16,25000 [C]_x000d_
 Celkem: A+B+C = 458,25000 [D]</t>
  </si>
  <si>
    <t>58920</t>
  </si>
  <si>
    <t>VÝPLŇ SPAR MODIFIKOVANÝM ASFALTEM</t>
  </si>
  <si>
    <t>Pracovní spáry 8+8+6+80 = 102,00000 [A]</t>
  </si>
  <si>
    <t xml:space="preserve">položka zahrnuje:  
- dodávku předepsaného materiálu  
- vyčištění a výplň spar tímto materiálem</t>
  </si>
  <si>
    <t>8</t>
  </si>
  <si>
    <t>Potrubí</t>
  </si>
  <si>
    <t>89712</t>
  </si>
  <si>
    <t>VPUSŤ KANALIZAČNÍ ULIČNÍ KOMPLETNÍ Z BETONOVÝCH DÍLCŮ</t>
  </si>
  <si>
    <t>Položka zahrnuje:
- dodávku a osazení předepsaných dílů včetně mříže
- výplň, těsnění a tmelení spar a spojů,
- opatření povrchů betonu izolací proti zemní vlhkosti v částech, kde přijdou do styku se zeminou nebo kamenivem,
- předepsané podkladní konstrukce
Položka nezahrnuje:
- x</t>
  </si>
  <si>
    <t>89921</t>
  </si>
  <si>
    <t>VÝŠKOVÁ ÚPRAVA POKLOPŮ</t>
  </si>
  <si>
    <t>2.000000 = 2,00000 [A]</t>
  </si>
  <si>
    <t>- položka výškové úpravy zahrnuje všechny nutné práce a materiály pro zvýšení nebo snížení zařízení (včetně nutné úpravy stávajícího povrchu vozovky nebo chodníku).</t>
  </si>
  <si>
    <t>89922</t>
  </si>
  <si>
    <t>VÝŠKOVÁ ÚPRAVA MŘÍŽÍ</t>
  </si>
  <si>
    <t>9.000000 = 9,00000 [A]</t>
  </si>
  <si>
    <t>89923</t>
  </si>
  <si>
    <t>VÝŠKOVÁ ÚPRAVA KRYCÍCH HRNCŮ</t>
  </si>
  <si>
    <t>7.000000 = 7,00000 [A]</t>
  </si>
  <si>
    <t>(250+500)/50 = 15,00000 [A]</t>
  </si>
  <si>
    <t xml:space="preserve">položka zahrnuje:  
- dodání a osazení sloupku včetně nutných zemních prací  
- vnitrostaveništní a mimostaveništní doprava  
- odrazky plastové nebo z retroreflexní fólie</t>
  </si>
  <si>
    <t>Čáry 893*0,125*2 = 223,25000 [A]_x000d_
 Zastávka bus 2*8 = 16,00000 [B]_x000d_
 Celkem: A+B = 239,25000 [C]</t>
  </si>
  <si>
    <t xml:space="preserve">položka zahrnuje:  
- dodání a pokládku nátěrového materiálu (měří se pouze natíraná plocha)  
- předznačení a reflexní úpravu</t>
  </si>
  <si>
    <t>917224</t>
  </si>
  <si>
    <t>SILNIČNÍ A CHODNÍKOVÉ OBRUBY Z BETONOVÝCH OBRUBNÍKŮ ŠÍŘ 150MM</t>
  </si>
  <si>
    <t xml:space="preserve">Položka zahrnuje:  
dodání a pokládku betonových obrubníků o rozměrech předepsaných zadávací dokumentací  
betonové lože i boční betonovou opěrku.</t>
  </si>
  <si>
    <t>pracovní spáry 8+8+6+80 = 102,00000 [A]</t>
  </si>
  <si>
    <t>02710</t>
  </si>
  <si>
    <t>POMOC PRÁCE ZŘÍZ NEBO ZAJIŠŤ OBJÍŽĎKY A PŘÍSTUP CESTY</t>
  </si>
  <si>
    <t>Položka zahrnuje:
- veškeré náklady spojené se zřízením nebo zajištěním objížďky a přístupové cesty
Položka nezahrnuje:
- x</t>
  </si>
  <si>
    <t>02720</t>
  </si>
  <si>
    <t>POMOC PRÁCE ZŘÍZ NEBO ZAJIŠŤ REGULACI A OCHRANU DOPRAVY</t>
  </si>
  <si>
    <t>Položka zahrnuje:
- veškeré náklady spojené s objednatelem požadovanými zařízeními
Položka nezahrnuje:
- x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</si>
</sst>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0"/>
      <color rgb="FF000000"/>
      <name val="Arial"/>
    </font>
    <font>
      <sz val="10"/>
      <color rgb="FFFFFFFF"/>
      <name val="Arial"/>
    </font>
    <font>
      <b/>
      <sz val="11"/>
      <color rgb="FF000000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/>
      <right style="thin"/>
      <top style="thin"/>
      <bottom style="thin"/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left" vertical="center" wrapText="1"/>
    </xf>
    <xf numFmtId="0" fontId="4" fillId="0" borderId="0">
      <alignment horizontal="righ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6" fillId="0" borderId="0">
      <alignment horizontal="left" vertical="center" wrapText="1"/>
    </xf>
    <xf numFmtId="0" fontId="6" fillId="0" borderId="0">
      <alignment horizontal="left" vertical="center" wrapText="1"/>
    </xf>
    <xf numFmtId="0" fontId="4" fillId="0" borderId="0">
      <alignment horizontal="left" vertical="center" wrapText="1"/>
    </xf>
    <xf numFmtId="0" fontId="4" fillId="0" borderId="0">
      <alignment horizontal="left" vertical="center" wrapText="1"/>
    </xf>
    <xf numFmtId="0" fontId="4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51">
    <xf numFmtId="0" fontId="0" fillId="0" borderId="0" xfId="0"/>
    <xf numFmtId="0" fontId="1" fillId="2" borderId="0" xfId="0" applyFont="1" applyFill="1"/>
    <xf numFmtId="0" fontId="2" fillId="2" borderId="0" xfId="1" applyFill="1">
      <alignment horizontal="left" vertical="center" wrapText="1"/>
    </xf>
    <xf numFmtId="0" fontId="0" fillId="2" borderId="0" xfId="0" applyFill="1"/>
    <xf numFmtId="0" fontId="3" fillId="2" borderId="0" xfId="2" applyFill="1">
      <alignment horizontal="left" vertical="center" wrapText="1"/>
    </xf>
    <xf numFmtId="0" fontId="4" fillId="2" borderId="0" xfId="3" applyFill="1">
      <alignment horizontal="right" vertical="center" wrapText="1"/>
    </xf>
    <xf numFmtId="165" fontId="4" fillId="2" borderId="0" xfId="3" applyNumberFormat="1" applyFill="1">
      <alignment horizontal="right" vertical="center" wrapText="1"/>
    </xf>
    <xf numFmtId="0" fontId="5" fillId="3" borderId="1" xfId="4" applyFill="1" applyBorder="1">
      <alignment horizontal="center" vertical="center" wrapText="1"/>
    </xf>
    <xf numFmtId="49" fontId="4" fillId="0" borderId="1" xfId="5" applyNumberFormat="1" applyBorder="1">
      <alignment horizontal="left" vertical="center" wrapText="1"/>
    </xf>
    <xf numFmtId="0" fontId="4" fillId="0" borderId="1" xfId="5" applyBorder="1">
      <alignment horizontal="left" vertical="center" wrapText="1"/>
    </xf>
    <xf numFmtId="165" fontId="4" fillId="0" borderId="1" xfId="5" applyNumberFormat="1" applyBorder="1">
      <alignment horizontal="left" vertical="center" wrapText="1"/>
    </xf>
    <xf numFmtId="0" fontId="0" fillId="2" borderId="2" xfId="0" applyFill="1" applyBorder="1"/>
    <xf numFmtId="0" fontId="0" fillId="2" borderId="3" xfId="0" applyFill="1" applyBorder="1"/>
    <xf numFmtId="0" fontId="2" fillId="2" borderId="3" xfId="1" applyFill="1" applyBorder="1">
      <alignment horizontal="left" vertical="center" wrapText="1"/>
    </xf>
    <xf numFmtId="0" fontId="0" fillId="2" borderId="4" xfId="0" applyFill="1" applyBorder="1"/>
    <xf numFmtId="0" fontId="0" fillId="2" borderId="5" xfId="0" applyFill="1" applyBorder="1"/>
    <xf numFmtId="0" fontId="0" fillId="2" borderId="0" xfId="0" applyFill="1" applyBorder="1"/>
    <xf numFmtId="0" fontId="3" fillId="2" borderId="0" xfId="2" applyFill="1" applyBorder="1">
      <alignment horizontal="left" vertical="center" wrapText="1"/>
    </xf>
    <xf numFmtId="0" fontId="0" fillId="2" borderId="6" xfId="0" applyFill="1" applyBorder="1"/>
    <xf numFmtId="0" fontId="6" fillId="2" borderId="5" xfId="6" applyFill="1" applyBorder="1">
      <alignment horizontal="left" vertical="center" wrapText="1"/>
    </xf>
    <xf numFmtId="0" fontId="6" fillId="2" borderId="0" xfId="6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6" fillId="2" borderId="0" xfId="6" applyFill="1" applyBorder="1">
      <alignment horizontal="left" vertical="center" wrapText="1"/>
    </xf>
    <xf numFmtId="0" fontId="0" fillId="2" borderId="7" xfId="0" applyFill="1" applyBorder="1" applyAlignment="1">
      <alignment horizontal="center"/>
    </xf>
    <xf numFmtId="165" fontId="0" fillId="2" borderId="7" xfId="0" applyNumberFormat="1" applyFill="1" applyBorder="1" applyAlignment="1">
      <alignment horizontal="center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7" fillId="2" borderId="7" xfId="0" applyFont="1" applyFill="1" applyBorder="1"/>
    <xf numFmtId="0" fontId="7" fillId="2" borderId="13" xfId="0" applyFont="1" applyFill="1" applyBorder="1"/>
    <xf numFmtId="0" fontId="7" fillId="2" borderId="7" xfId="0" applyFont="1" applyFill="1" applyBorder="1" applyAlignment="1">
      <alignment horizontal="right"/>
    </xf>
    <xf numFmtId="0" fontId="7" fillId="2" borderId="14" xfId="0" applyFont="1" applyFill="1" applyBorder="1"/>
    <xf numFmtId="165" fontId="7" fillId="2" borderId="7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7" xfId="0" applyBorder="1"/>
    <xf numFmtId="0" fontId="0" fillId="0" borderId="7" xfId="0" applyBorder="1" applyAlignment="1">
      <alignment horizontal="right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/>
    </xf>
    <xf numFmtId="164" fontId="0" fillId="0" borderId="7" xfId="0" applyNumberFormat="1" applyBorder="1" applyAlignment="1">
      <alignment horizontal="center"/>
    </xf>
    <xf numFmtId="165" fontId="0" fillId="0" borderId="7" xfId="0" applyNumberFormat="1" applyBorder="1" applyAlignment="1">
      <alignment horizontal="center"/>
    </xf>
    <xf numFmtId="165" fontId="0" fillId="0" borderId="0" xfId="0" applyNumberFormat="1"/>
    <xf numFmtId="0" fontId="0" fillId="0" borderId="5" xfId="0" applyBorder="1"/>
    <xf numFmtId="0" fontId="0" fillId="0" borderId="0" xfId="0" applyBorder="1"/>
    <xf numFmtId="0" fontId="0" fillId="0" borderId="0" xfId="0" applyBorder="1" applyAlignment="1">
      <alignment wrapText="1"/>
    </xf>
    <xf numFmtId="0" fontId="0" fillId="0" borderId="6" xfId="0" applyBorder="1"/>
    <xf numFmtId="0" fontId="8" fillId="0" borderId="7" xfId="0" applyFont="1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</cellXfs>
  <cellStyles count="14">
    <cellStyle name="Normal" xfId="0" builtinId="0"/>
    <cellStyle name="NormalStyle" xfId="1"/>
    <cellStyle name="NadpisRekapitulaceSoupisPraciStyle" xfId="2"/>
    <cellStyle name="RekapitulaceCenyStyle" xfId="3"/>
    <cellStyle name="NadpisySloupcuStyle" xfId="4"/>
    <cellStyle name="NormalBoldStyle" xfId="5"/>
    <cellStyle name="StavbaRozpocetHeaderStyle" xfId="6"/>
    <cellStyle name="NadpisStrukturyStyle" xfId="7"/>
    <cellStyle name="StavebniDilStyle" xfId="8"/>
    <cellStyle name="NormalBoldLeftStyle" xfId="9"/>
    <cellStyle name="NormalBoldRightStyle" xfId="10"/>
    <cellStyle name="NormalLeftStyle" xfId="11"/>
    <cellStyle name="NormalRight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32.42578" customWidth="1"/>
    <col min="2" max="2" width="32.42578" customWidth="1"/>
    <col min="3" max="3" width="19.42578" customWidth="1"/>
    <col min="4" max="4" width="19.42578" customWidth="1"/>
    <col min="5" max="5" width="19.42578" customWidth="1"/>
  </cols>
  <sheetData>
    <row r="1">
      <c r="A1" s="1" t="s">
        <v>0</v>
      </c>
      <c r="B1" s="2" t="s">
        <v>1</v>
      </c>
      <c r="C1" s="3"/>
      <c r="D1" s="3"/>
      <c r="E1" s="3"/>
    </row>
    <row r="2">
      <c r="A2" s="1"/>
      <c r="B2" s="4" t="s">
        <v>2</v>
      </c>
      <c r="C2" s="3"/>
      <c r="D2" s="3"/>
      <c r="E2" s="3"/>
    </row>
    <row r="3">
      <c r="A3" s="3"/>
      <c r="B3" s="3"/>
      <c r="C3" s="3"/>
      <c r="D3" s="3"/>
      <c r="E3" s="3"/>
    </row>
    <row r="4" ht="20.25">
      <c r="A4" s="3"/>
      <c r="B4" s="4" t="s">
        <v>3</v>
      </c>
      <c r="C4" s="3"/>
      <c r="D4" s="3"/>
      <c r="E4" s="3"/>
    </row>
    <row r="5">
      <c r="A5" s="3"/>
      <c r="B5" s="3"/>
      <c r="C5" s="3"/>
      <c r="D5" s="3"/>
      <c r="E5" s="3"/>
    </row>
    <row r="6">
      <c r="A6" s="3"/>
      <c r="B6" s="5" t="s">
        <v>4</v>
      </c>
      <c r="C6" s="6">
        <f>SUM(C10:C13)</f>
        <v>0</v>
      </c>
      <c r="D6" s="3"/>
      <c r="E6" s="3"/>
    </row>
    <row r="7">
      <c r="A7" s="3"/>
      <c r="B7" s="5" t="s">
        <v>5</v>
      </c>
      <c r="C7" s="6">
        <f>SUM(E10:E13)</f>
        <v>0</v>
      </c>
      <c r="D7" s="3"/>
      <c r="E7" s="3"/>
    </row>
    <row r="8">
      <c r="A8" s="3"/>
      <c r="B8" s="3"/>
      <c r="C8" s="3"/>
      <c r="D8" s="3"/>
      <c r="E8" s="3"/>
    </row>
    <row r="9">
      <c r="A9" s="7" t="s">
        <v>6</v>
      </c>
      <c r="B9" s="7" t="s">
        <v>7</v>
      </c>
      <c r="C9" s="7" t="s">
        <v>8</v>
      </c>
      <c r="D9" s="7" t="s">
        <v>9</v>
      </c>
      <c r="E9" s="7" t="s">
        <v>10</v>
      </c>
    </row>
    <row r="10">
      <c r="A10" s="8" t="s">
        <v>11</v>
      </c>
      <c r="B10" s="9" t="s">
        <v>12</v>
      </c>
      <c r="C10" s="10">
        <f>'SO 000'!I3</f>
        <v>0</v>
      </c>
      <c r="D10" s="10">
        <f>SUMIFS('SO 000'!O:O,'SO 000'!A:A,"P")</f>
        <v>0</v>
      </c>
      <c r="E10" s="10">
        <f>C10+D10</f>
        <v>0</v>
      </c>
    </row>
    <row r="11" ht="25.5">
      <c r="A11" s="8" t="s">
        <v>13</v>
      </c>
      <c r="B11" s="9" t="s">
        <v>14</v>
      </c>
      <c r="C11" s="10">
        <f>'SO 101'!I3</f>
        <v>0</v>
      </c>
      <c r="D11" s="10">
        <f>SUMIFS('SO 101'!O:O,'SO 101'!A:A,"P")</f>
        <v>0</v>
      </c>
      <c r="E11" s="10">
        <f>C11+D11</f>
        <v>0</v>
      </c>
    </row>
    <row r="12" ht="25.5">
      <c r="A12" s="8" t="s">
        <v>15</v>
      </c>
      <c r="B12" s="9" t="s">
        <v>16</v>
      </c>
      <c r="C12" s="10">
        <f>'SO 102'!I3</f>
        <v>0</v>
      </c>
      <c r="D12" s="10">
        <f>SUMIFS('SO 102'!O:O,'SO 102'!A:A,"P")</f>
        <v>0</v>
      </c>
      <c r="E12" s="10">
        <f>C12+D12</f>
        <v>0</v>
      </c>
    </row>
    <row r="13">
      <c r="A13" s="8" t="s">
        <v>17</v>
      </c>
      <c r="B13" s="9" t="s">
        <v>18</v>
      </c>
      <c r="C13" s="10">
        <f>'SO 900'!I3</f>
        <v>0</v>
      </c>
      <c r="D13" s="10">
        <f>SUMIFS('SO 900'!O:O,'SO 900'!A:A,"P")</f>
        <v>0</v>
      </c>
      <c r="E13" s="10">
        <f>C13+D13</f>
        <v>0</v>
      </c>
    </row>
  </sheetData>
  <mergeCells count="2">
    <mergeCell ref="B2:B3"/>
    <mergeCell ref="B4:E4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" bestFit="1" customWidth="1"/>
    <col min="15" max="15" width="9.140625" hidden="1"/>
    <col min="16" max="16" width="9.140625" hidden="1"/>
  </cols>
  <sheetData>
    <row r="1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5</v>
      </c>
    </row>
    <row r="2" ht="20.25">
      <c r="A2" s="1"/>
      <c r="B2" s="15"/>
      <c r="C2" s="16"/>
      <c r="D2" s="16"/>
      <c r="E2" s="17" t="s">
        <v>19</v>
      </c>
      <c r="F2" s="16"/>
      <c r="G2" s="16"/>
      <c r="H2" s="16"/>
      <c r="I2" s="16"/>
      <c r="J2" s="18"/>
    </row>
    <row r="3">
      <c r="A3" s="3" t="s">
        <v>20</v>
      </c>
      <c r="B3" s="19" t="s">
        <v>21</v>
      </c>
      <c r="C3" s="20" t="s">
        <v>22</v>
      </c>
      <c r="D3" s="21"/>
      <c r="E3" s="22" t="s">
        <v>23</v>
      </c>
      <c r="F3" s="16"/>
      <c r="G3" s="16"/>
      <c r="H3" s="23" t="s">
        <v>11</v>
      </c>
      <c r="I3" s="24">
        <f>SUMIFS(I8:I31,A8:A31,"SD")</f>
        <v>0</v>
      </c>
      <c r="J3" s="18"/>
      <c r="O3">
        <v>0</v>
      </c>
      <c r="P3">
        <v>2</v>
      </c>
    </row>
    <row r="4">
      <c r="A4" s="3" t="s">
        <v>24</v>
      </c>
      <c r="B4" s="19" t="s">
        <v>25</v>
      </c>
      <c r="C4" s="20" t="s">
        <v>11</v>
      </c>
      <c r="D4" s="21"/>
      <c r="E4" s="22" t="s">
        <v>12</v>
      </c>
      <c r="F4" s="16"/>
      <c r="G4" s="16"/>
      <c r="H4" s="16"/>
      <c r="I4" s="16"/>
      <c r="J4" s="18"/>
      <c r="O4">
        <v>0.14999999999999999</v>
      </c>
      <c r="P4">
        <v>2</v>
      </c>
    </row>
    <row r="5">
      <c r="A5" s="25" t="s">
        <v>26</v>
      </c>
      <c r="B5" s="26" t="s">
        <v>27</v>
      </c>
      <c r="C5" s="7" t="s">
        <v>28</v>
      </c>
      <c r="D5" s="7" t="s">
        <v>29</v>
      </c>
      <c r="E5" s="7" t="s">
        <v>30</v>
      </c>
      <c r="F5" s="7" t="s">
        <v>31</v>
      </c>
      <c r="G5" s="7" t="s">
        <v>32</v>
      </c>
      <c r="H5" s="7" t="s">
        <v>33</v>
      </c>
      <c r="I5" s="7"/>
      <c r="J5" s="27" t="s">
        <v>34</v>
      </c>
      <c r="O5">
        <v>0.20999999999999999</v>
      </c>
    </row>
    <row r="6">
      <c r="A6" s="25"/>
      <c r="B6" s="26"/>
      <c r="C6" s="7"/>
      <c r="D6" s="7"/>
      <c r="E6" s="7"/>
      <c r="F6" s="7"/>
      <c r="G6" s="7"/>
      <c r="H6" s="7" t="s">
        <v>35</v>
      </c>
      <c r="I6" s="7" t="s">
        <v>36</v>
      </c>
      <c r="J6" s="27"/>
    </row>
    <row r="7">
      <c r="A7" s="28">
        <v>0</v>
      </c>
      <c r="B7" s="26">
        <v>1</v>
      </c>
      <c r="C7" s="29">
        <v>2</v>
      </c>
      <c r="D7" s="7">
        <v>3</v>
      </c>
      <c r="E7" s="29">
        <v>4</v>
      </c>
      <c r="F7" s="7">
        <v>5</v>
      </c>
      <c r="G7" s="7">
        <v>6</v>
      </c>
      <c r="H7" s="7">
        <v>7</v>
      </c>
      <c r="I7" s="29">
        <v>8</v>
      </c>
      <c r="J7" s="27">
        <v>9</v>
      </c>
    </row>
    <row r="8">
      <c r="A8" s="30" t="s">
        <v>37</v>
      </c>
      <c r="B8" s="31"/>
      <c r="C8" s="32" t="s">
        <v>38</v>
      </c>
      <c r="D8" s="33"/>
      <c r="E8" s="30" t="s">
        <v>39</v>
      </c>
      <c r="F8" s="33"/>
      <c r="G8" s="33"/>
      <c r="H8" s="33"/>
      <c r="I8" s="34">
        <f>SUMIFS(I9:I31,A9:A31,"P")</f>
        <v>0</v>
      </c>
      <c r="J8" s="35"/>
    </row>
    <row r="9">
      <c r="A9" s="36" t="s">
        <v>40</v>
      </c>
      <c r="B9" s="36">
        <v>1</v>
      </c>
      <c r="C9" s="37" t="s">
        <v>41</v>
      </c>
      <c r="D9" s="36" t="s">
        <v>42</v>
      </c>
      <c r="E9" s="38" t="s">
        <v>43</v>
      </c>
      <c r="F9" s="39" t="s">
        <v>44</v>
      </c>
      <c r="G9" s="40">
        <v>1</v>
      </c>
      <c r="H9" s="41">
        <v>0</v>
      </c>
      <c r="I9" s="41">
        <f>ROUND(G9*H9,P4)</f>
        <v>0</v>
      </c>
      <c r="J9" s="39" t="s">
        <v>45</v>
      </c>
      <c r="O9" s="42">
        <f>I9*0.21</f>
        <v>0</v>
      </c>
      <c r="P9">
        <v>3</v>
      </c>
    </row>
    <row r="10">
      <c r="A10" s="36" t="s">
        <v>46</v>
      </c>
      <c r="B10" s="43"/>
      <c r="C10" s="44"/>
      <c r="D10" s="44"/>
      <c r="E10" s="45" t="s">
        <v>42</v>
      </c>
      <c r="F10" s="44"/>
      <c r="G10" s="44"/>
      <c r="H10" s="44"/>
      <c r="I10" s="44"/>
      <c r="J10" s="46"/>
    </row>
    <row r="11" ht="60">
      <c r="A11" s="36" t="s">
        <v>47</v>
      </c>
      <c r="B11" s="43"/>
      <c r="C11" s="44"/>
      <c r="D11" s="44"/>
      <c r="E11" s="38" t="s">
        <v>48</v>
      </c>
      <c r="F11" s="44"/>
      <c r="G11" s="44"/>
      <c r="H11" s="44"/>
      <c r="I11" s="44"/>
      <c r="J11" s="46"/>
    </row>
    <row r="12">
      <c r="A12" s="36" t="s">
        <v>40</v>
      </c>
      <c r="B12" s="36">
        <v>10</v>
      </c>
      <c r="C12" s="37" t="s">
        <v>49</v>
      </c>
      <c r="D12" s="36" t="s">
        <v>42</v>
      </c>
      <c r="E12" s="38" t="s">
        <v>50</v>
      </c>
      <c r="F12" s="39" t="s">
        <v>44</v>
      </c>
      <c r="G12" s="40">
        <v>1</v>
      </c>
      <c r="H12" s="41">
        <v>0</v>
      </c>
      <c r="I12" s="41">
        <f>ROUND(G12*H12,P4)</f>
        <v>0</v>
      </c>
      <c r="J12" s="39" t="s">
        <v>45</v>
      </c>
      <c r="O12" s="42">
        <f>I12*0.21</f>
        <v>0</v>
      </c>
      <c r="P12">
        <v>3</v>
      </c>
    </row>
    <row r="13">
      <c r="A13" s="36" t="s">
        <v>46</v>
      </c>
      <c r="B13" s="43"/>
      <c r="C13" s="44"/>
      <c r="D13" s="44"/>
      <c r="E13" s="38" t="s">
        <v>51</v>
      </c>
      <c r="F13" s="44"/>
      <c r="G13" s="44"/>
      <c r="H13" s="44"/>
      <c r="I13" s="44"/>
      <c r="J13" s="46"/>
    </row>
    <row r="14" ht="60">
      <c r="A14" s="36" t="s">
        <v>47</v>
      </c>
      <c r="B14" s="43"/>
      <c r="C14" s="44"/>
      <c r="D14" s="44"/>
      <c r="E14" s="38" t="s">
        <v>52</v>
      </c>
      <c r="F14" s="44"/>
      <c r="G14" s="44"/>
      <c r="H14" s="44"/>
      <c r="I14" s="44"/>
      <c r="J14" s="46"/>
    </row>
    <row r="15" ht="30">
      <c r="A15" s="36" t="s">
        <v>40</v>
      </c>
      <c r="B15" s="36">
        <v>2</v>
      </c>
      <c r="C15" s="37" t="s">
        <v>53</v>
      </c>
      <c r="D15" s="36" t="s">
        <v>42</v>
      </c>
      <c r="E15" s="38" t="s">
        <v>54</v>
      </c>
      <c r="F15" s="39" t="s">
        <v>44</v>
      </c>
      <c r="G15" s="40">
        <v>1</v>
      </c>
      <c r="H15" s="41">
        <v>0</v>
      </c>
      <c r="I15" s="41">
        <f>ROUND(G15*H15,P4)</f>
        <v>0</v>
      </c>
      <c r="J15" s="39" t="s">
        <v>45</v>
      </c>
      <c r="O15" s="42">
        <f>I15*0.21</f>
        <v>0</v>
      </c>
      <c r="P15">
        <v>3</v>
      </c>
    </row>
    <row r="16">
      <c r="A16" s="36" t="s">
        <v>46</v>
      </c>
      <c r="B16" s="43"/>
      <c r="C16" s="44"/>
      <c r="D16" s="44"/>
      <c r="E16" s="45" t="s">
        <v>42</v>
      </c>
      <c r="F16" s="44"/>
      <c r="G16" s="44"/>
      <c r="H16" s="44"/>
      <c r="I16" s="44"/>
      <c r="J16" s="46"/>
    </row>
    <row r="17">
      <c r="A17" s="36" t="s">
        <v>55</v>
      </c>
      <c r="B17" s="43"/>
      <c r="C17" s="44"/>
      <c r="D17" s="44"/>
      <c r="E17" s="47" t="s">
        <v>56</v>
      </c>
      <c r="F17" s="44"/>
      <c r="G17" s="44"/>
      <c r="H17" s="44"/>
      <c r="I17" s="44"/>
      <c r="J17" s="46"/>
    </row>
    <row r="18" ht="30">
      <c r="A18" s="36" t="s">
        <v>47</v>
      </c>
      <c r="B18" s="43"/>
      <c r="C18" s="44"/>
      <c r="D18" s="44"/>
      <c r="E18" s="38" t="s">
        <v>57</v>
      </c>
      <c r="F18" s="44"/>
      <c r="G18" s="44"/>
      <c r="H18" s="44"/>
      <c r="I18" s="44"/>
      <c r="J18" s="46"/>
    </row>
    <row r="19">
      <c r="A19" s="36" t="s">
        <v>40</v>
      </c>
      <c r="B19" s="36">
        <v>3</v>
      </c>
      <c r="C19" s="37" t="s">
        <v>53</v>
      </c>
      <c r="D19" s="36" t="s">
        <v>58</v>
      </c>
      <c r="E19" s="38" t="s">
        <v>59</v>
      </c>
      <c r="F19" s="39" t="s">
        <v>60</v>
      </c>
      <c r="G19" s="40">
        <v>4.1639999999999997</v>
      </c>
      <c r="H19" s="41">
        <v>0</v>
      </c>
      <c r="I19" s="41">
        <f>ROUND(G19*H19,P4)</f>
        <v>0</v>
      </c>
      <c r="J19" s="39" t="s">
        <v>45</v>
      </c>
      <c r="O19" s="42">
        <f>I19*0.21</f>
        <v>0</v>
      </c>
      <c r="P19">
        <v>3</v>
      </c>
    </row>
    <row r="20" ht="45">
      <c r="A20" s="36" t="s">
        <v>46</v>
      </c>
      <c r="B20" s="43"/>
      <c r="C20" s="44"/>
      <c r="D20" s="44"/>
      <c r="E20" s="38" t="s">
        <v>61</v>
      </c>
      <c r="F20" s="44"/>
      <c r="G20" s="44"/>
      <c r="H20" s="44"/>
      <c r="I20" s="44"/>
      <c r="J20" s="46"/>
    </row>
    <row r="21" ht="30">
      <c r="A21" s="36" t="s">
        <v>47</v>
      </c>
      <c r="B21" s="43"/>
      <c r="C21" s="44"/>
      <c r="D21" s="44"/>
      <c r="E21" s="38" t="s">
        <v>57</v>
      </c>
      <c r="F21" s="44"/>
      <c r="G21" s="44"/>
      <c r="H21" s="44"/>
      <c r="I21" s="44"/>
      <c r="J21" s="46"/>
    </row>
    <row r="22">
      <c r="A22" s="36" t="s">
        <v>40</v>
      </c>
      <c r="B22" s="36">
        <v>13</v>
      </c>
      <c r="C22" s="37" t="s">
        <v>62</v>
      </c>
      <c r="D22" s="36" t="s">
        <v>42</v>
      </c>
      <c r="E22" s="38" t="s">
        <v>63</v>
      </c>
      <c r="F22" s="39" t="s">
        <v>44</v>
      </c>
      <c r="G22" s="40">
        <v>1</v>
      </c>
      <c r="H22" s="41">
        <v>0</v>
      </c>
      <c r="I22" s="41">
        <f>ROUND(G22*H22,P4)</f>
        <v>0</v>
      </c>
      <c r="J22" s="39" t="s">
        <v>45</v>
      </c>
      <c r="O22" s="42">
        <f>I22*0.21</f>
        <v>0</v>
      </c>
      <c r="P22">
        <v>3</v>
      </c>
    </row>
    <row r="23">
      <c r="A23" s="36" t="s">
        <v>46</v>
      </c>
      <c r="B23" s="43"/>
      <c r="C23" s="44"/>
      <c r="D23" s="44"/>
      <c r="E23" s="38" t="s">
        <v>64</v>
      </c>
      <c r="F23" s="44"/>
      <c r="G23" s="44"/>
      <c r="H23" s="44"/>
      <c r="I23" s="44"/>
      <c r="J23" s="46"/>
    </row>
    <row r="24" ht="105">
      <c r="A24" s="36" t="s">
        <v>47</v>
      </c>
      <c r="B24" s="43"/>
      <c r="C24" s="44"/>
      <c r="D24" s="44"/>
      <c r="E24" s="38" t="s">
        <v>65</v>
      </c>
      <c r="F24" s="44"/>
      <c r="G24" s="44"/>
      <c r="H24" s="44"/>
      <c r="I24" s="44"/>
      <c r="J24" s="46"/>
    </row>
    <row r="25" ht="30">
      <c r="A25" s="36" t="s">
        <v>40</v>
      </c>
      <c r="B25" s="36">
        <v>5</v>
      </c>
      <c r="C25" s="37" t="s">
        <v>62</v>
      </c>
      <c r="D25" s="36" t="s">
        <v>66</v>
      </c>
      <c r="E25" s="38" t="s">
        <v>67</v>
      </c>
      <c r="F25" s="39" t="s">
        <v>44</v>
      </c>
      <c r="G25" s="40">
        <v>1</v>
      </c>
      <c r="H25" s="41">
        <v>0</v>
      </c>
      <c r="I25" s="41">
        <f>ROUND(G25*H25,P4)</f>
        <v>0</v>
      </c>
      <c r="J25" s="39" t="s">
        <v>45</v>
      </c>
      <c r="O25" s="42">
        <f>I25*0.21</f>
        <v>0</v>
      </c>
      <c r="P25">
        <v>3</v>
      </c>
    </row>
    <row r="26">
      <c r="A26" s="36" t="s">
        <v>46</v>
      </c>
      <c r="B26" s="43"/>
      <c r="C26" s="44"/>
      <c r="D26" s="44"/>
      <c r="E26" s="45" t="s">
        <v>42</v>
      </c>
      <c r="F26" s="44"/>
      <c r="G26" s="44"/>
      <c r="H26" s="44"/>
      <c r="I26" s="44"/>
      <c r="J26" s="46"/>
    </row>
    <row r="27">
      <c r="A27" s="36" t="s">
        <v>55</v>
      </c>
      <c r="B27" s="43"/>
      <c r="C27" s="44"/>
      <c r="D27" s="44"/>
      <c r="E27" s="47" t="s">
        <v>68</v>
      </c>
      <c r="F27" s="44"/>
      <c r="G27" s="44"/>
      <c r="H27" s="44"/>
      <c r="I27" s="44"/>
      <c r="J27" s="46"/>
    </row>
    <row r="28" ht="75">
      <c r="A28" s="36" t="s">
        <v>47</v>
      </c>
      <c r="B28" s="43"/>
      <c r="C28" s="44"/>
      <c r="D28" s="44"/>
      <c r="E28" s="38" t="s">
        <v>69</v>
      </c>
      <c r="F28" s="44"/>
      <c r="G28" s="44"/>
      <c r="H28" s="44"/>
      <c r="I28" s="44"/>
      <c r="J28" s="46"/>
    </row>
    <row r="29">
      <c r="A29" s="36" t="s">
        <v>40</v>
      </c>
      <c r="B29" s="36">
        <v>7</v>
      </c>
      <c r="C29" s="37" t="s">
        <v>70</v>
      </c>
      <c r="D29" s="36" t="s">
        <v>42</v>
      </c>
      <c r="E29" s="38" t="s">
        <v>71</v>
      </c>
      <c r="F29" s="39" t="s">
        <v>72</v>
      </c>
      <c r="G29" s="40">
        <v>1</v>
      </c>
      <c r="H29" s="41">
        <v>0</v>
      </c>
      <c r="I29" s="41">
        <f>ROUND(G29*H29,P4)</f>
        <v>0</v>
      </c>
      <c r="J29" s="39" t="s">
        <v>45</v>
      </c>
      <c r="O29" s="42">
        <f>I29*0.21</f>
        <v>0</v>
      </c>
      <c r="P29">
        <v>3</v>
      </c>
    </row>
    <row r="30">
      <c r="A30" s="36" t="s">
        <v>46</v>
      </c>
      <c r="B30" s="43"/>
      <c r="C30" s="44"/>
      <c r="D30" s="44"/>
      <c r="E30" s="38" t="s">
        <v>73</v>
      </c>
      <c r="F30" s="44"/>
      <c r="G30" s="44"/>
      <c r="H30" s="44"/>
      <c r="I30" s="44"/>
      <c r="J30" s="46"/>
    </row>
    <row r="31" ht="120">
      <c r="A31" s="36" t="s">
        <v>47</v>
      </c>
      <c r="B31" s="48"/>
      <c r="C31" s="49"/>
      <c r="D31" s="49"/>
      <c r="E31" s="38" t="s">
        <v>74</v>
      </c>
      <c r="F31" s="49"/>
      <c r="G31" s="49"/>
      <c r="H31" s="49"/>
      <c r="I31" s="49"/>
      <c r="J31" s="50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" bestFit="1" customWidth="1"/>
    <col min="15" max="15" width="9.140625" hidden="1"/>
    <col min="16" max="16" width="9.140625" hidden="1"/>
  </cols>
  <sheetData>
    <row r="1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5</v>
      </c>
    </row>
    <row r="2" ht="20.25">
      <c r="A2" s="1"/>
      <c r="B2" s="15"/>
      <c r="C2" s="16"/>
      <c r="D2" s="16"/>
      <c r="E2" s="17" t="s">
        <v>19</v>
      </c>
      <c r="F2" s="16"/>
      <c r="G2" s="16"/>
      <c r="H2" s="16"/>
      <c r="I2" s="16"/>
      <c r="J2" s="18"/>
    </row>
    <row r="3">
      <c r="A3" s="3" t="s">
        <v>20</v>
      </c>
      <c r="B3" s="19" t="s">
        <v>21</v>
      </c>
      <c r="C3" s="20" t="s">
        <v>22</v>
      </c>
      <c r="D3" s="21"/>
      <c r="E3" s="22" t="s">
        <v>23</v>
      </c>
      <c r="F3" s="16"/>
      <c r="G3" s="16"/>
      <c r="H3" s="23" t="s">
        <v>13</v>
      </c>
      <c r="I3" s="24">
        <f>SUMIFS(I8:I127,A8:A127,"SD")</f>
        <v>0</v>
      </c>
      <c r="J3" s="18"/>
      <c r="O3">
        <v>0</v>
      </c>
      <c r="P3">
        <v>2</v>
      </c>
    </row>
    <row r="4">
      <c r="A4" s="3" t="s">
        <v>24</v>
      </c>
      <c r="B4" s="19" t="s">
        <v>25</v>
      </c>
      <c r="C4" s="20" t="s">
        <v>13</v>
      </c>
      <c r="D4" s="21"/>
      <c r="E4" s="22" t="s">
        <v>14</v>
      </c>
      <c r="F4" s="16"/>
      <c r="G4" s="16"/>
      <c r="H4" s="16"/>
      <c r="I4" s="16"/>
      <c r="J4" s="18"/>
      <c r="O4">
        <v>0.14999999999999999</v>
      </c>
      <c r="P4">
        <v>2</v>
      </c>
    </row>
    <row r="5">
      <c r="A5" s="25" t="s">
        <v>26</v>
      </c>
      <c r="B5" s="26" t="s">
        <v>27</v>
      </c>
      <c r="C5" s="7" t="s">
        <v>28</v>
      </c>
      <c r="D5" s="7" t="s">
        <v>29</v>
      </c>
      <c r="E5" s="7" t="s">
        <v>30</v>
      </c>
      <c r="F5" s="7" t="s">
        <v>31</v>
      </c>
      <c r="G5" s="7" t="s">
        <v>32</v>
      </c>
      <c r="H5" s="7" t="s">
        <v>33</v>
      </c>
      <c r="I5" s="7"/>
      <c r="J5" s="27" t="s">
        <v>34</v>
      </c>
      <c r="O5">
        <v>0.20999999999999999</v>
      </c>
    </row>
    <row r="6">
      <c r="A6" s="25"/>
      <c r="B6" s="26"/>
      <c r="C6" s="7"/>
      <c r="D6" s="7"/>
      <c r="E6" s="7"/>
      <c r="F6" s="7"/>
      <c r="G6" s="7"/>
      <c r="H6" s="7" t="s">
        <v>35</v>
      </c>
      <c r="I6" s="7" t="s">
        <v>36</v>
      </c>
      <c r="J6" s="27"/>
    </row>
    <row r="7">
      <c r="A7" s="28">
        <v>0</v>
      </c>
      <c r="B7" s="26">
        <v>1</v>
      </c>
      <c r="C7" s="29">
        <v>2</v>
      </c>
      <c r="D7" s="7">
        <v>3</v>
      </c>
      <c r="E7" s="29">
        <v>4</v>
      </c>
      <c r="F7" s="7">
        <v>5</v>
      </c>
      <c r="G7" s="7">
        <v>6</v>
      </c>
      <c r="H7" s="7">
        <v>7</v>
      </c>
      <c r="I7" s="29">
        <v>8</v>
      </c>
      <c r="J7" s="27">
        <v>9</v>
      </c>
    </row>
    <row r="8">
      <c r="A8" s="30" t="s">
        <v>37</v>
      </c>
      <c r="B8" s="31"/>
      <c r="C8" s="32" t="s">
        <v>38</v>
      </c>
      <c r="D8" s="33"/>
      <c r="E8" s="30" t="s">
        <v>39</v>
      </c>
      <c r="F8" s="33"/>
      <c r="G8" s="33"/>
      <c r="H8" s="33"/>
      <c r="I8" s="34">
        <f>SUMIFS(I9:I16,A9:A16,"P")</f>
        <v>0</v>
      </c>
      <c r="J8" s="35"/>
    </row>
    <row r="9">
      <c r="A9" s="36" t="s">
        <v>40</v>
      </c>
      <c r="B9" s="36">
        <v>1</v>
      </c>
      <c r="C9" s="37" t="s">
        <v>75</v>
      </c>
      <c r="D9" s="36" t="s">
        <v>42</v>
      </c>
      <c r="E9" s="38" t="s">
        <v>76</v>
      </c>
      <c r="F9" s="39" t="s">
        <v>77</v>
      </c>
      <c r="G9" s="40">
        <v>1090.1842999999999</v>
      </c>
      <c r="H9" s="41">
        <v>0</v>
      </c>
      <c r="I9" s="41">
        <f>ROUND(G9*H9,P4)</f>
        <v>0</v>
      </c>
      <c r="J9" s="39" t="s">
        <v>45</v>
      </c>
      <c r="O9" s="42">
        <f>I9*0.21</f>
        <v>0</v>
      </c>
      <c r="P9">
        <v>3</v>
      </c>
    </row>
    <row r="10">
      <c r="A10" s="36" t="s">
        <v>46</v>
      </c>
      <c r="B10" s="43"/>
      <c r="C10" s="44"/>
      <c r="D10" s="44"/>
      <c r="E10" s="45" t="s">
        <v>42</v>
      </c>
      <c r="F10" s="44"/>
      <c r="G10" s="44"/>
      <c r="H10" s="44"/>
      <c r="I10" s="44"/>
      <c r="J10" s="46"/>
    </row>
    <row r="11" ht="105">
      <c r="A11" s="36" t="s">
        <v>55</v>
      </c>
      <c r="B11" s="43"/>
      <c r="C11" s="44"/>
      <c r="D11" s="44"/>
      <c r="E11" s="47" t="s">
        <v>78</v>
      </c>
      <c r="F11" s="44"/>
      <c r="G11" s="44"/>
      <c r="H11" s="44"/>
      <c r="I11" s="44"/>
      <c r="J11" s="46"/>
    </row>
    <row r="12" ht="75">
      <c r="A12" s="36" t="s">
        <v>47</v>
      </c>
      <c r="B12" s="43"/>
      <c r="C12" s="44"/>
      <c r="D12" s="44"/>
      <c r="E12" s="38" t="s">
        <v>79</v>
      </c>
      <c r="F12" s="44"/>
      <c r="G12" s="44"/>
      <c r="H12" s="44"/>
      <c r="I12" s="44"/>
      <c r="J12" s="46"/>
    </row>
    <row r="13">
      <c r="A13" s="36" t="s">
        <v>40</v>
      </c>
      <c r="B13" s="36">
        <v>3</v>
      </c>
      <c r="C13" s="37" t="s">
        <v>80</v>
      </c>
      <c r="D13" s="36" t="s">
        <v>42</v>
      </c>
      <c r="E13" s="38" t="s">
        <v>81</v>
      </c>
      <c r="F13" s="39" t="s">
        <v>82</v>
      </c>
      <c r="G13" s="40">
        <v>5</v>
      </c>
      <c r="H13" s="41">
        <v>0</v>
      </c>
      <c r="I13" s="41">
        <f>ROUND(G13*H13,P4)</f>
        <v>0</v>
      </c>
      <c r="J13" s="39" t="s">
        <v>45</v>
      </c>
      <c r="O13" s="42">
        <f>I13*0.21</f>
        <v>0</v>
      </c>
      <c r="P13">
        <v>3</v>
      </c>
    </row>
    <row r="14">
      <c r="A14" s="36" t="s">
        <v>46</v>
      </c>
      <c r="B14" s="43"/>
      <c r="C14" s="44"/>
      <c r="D14" s="44"/>
      <c r="E14" s="45" t="s">
        <v>42</v>
      </c>
      <c r="F14" s="44"/>
      <c r="G14" s="44"/>
      <c r="H14" s="44"/>
      <c r="I14" s="44"/>
      <c r="J14" s="46"/>
    </row>
    <row r="15">
      <c r="A15" s="36" t="s">
        <v>55</v>
      </c>
      <c r="B15" s="43"/>
      <c r="C15" s="44"/>
      <c r="D15" s="44"/>
      <c r="E15" s="47" t="s">
        <v>83</v>
      </c>
      <c r="F15" s="44"/>
      <c r="G15" s="44"/>
      <c r="H15" s="44"/>
      <c r="I15" s="44"/>
      <c r="J15" s="46"/>
    </row>
    <row r="16" ht="75">
      <c r="A16" s="36" t="s">
        <v>47</v>
      </c>
      <c r="B16" s="43"/>
      <c r="C16" s="44"/>
      <c r="D16" s="44"/>
      <c r="E16" s="38" t="s">
        <v>79</v>
      </c>
      <c r="F16" s="44"/>
      <c r="G16" s="44"/>
      <c r="H16" s="44"/>
      <c r="I16" s="44"/>
      <c r="J16" s="46"/>
    </row>
    <row r="17">
      <c r="A17" s="30" t="s">
        <v>37</v>
      </c>
      <c r="B17" s="31"/>
      <c r="C17" s="32" t="s">
        <v>58</v>
      </c>
      <c r="D17" s="33"/>
      <c r="E17" s="30" t="s">
        <v>84</v>
      </c>
      <c r="F17" s="33"/>
      <c r="G17" s="33"/>
      <c r="H17" s="33"/>
      <c r="I17" s="34">
        <f>SUMIFS(I18:I57,A18:A57,"P")</f>
        <v>0</v>
      </c>
      <c r="J17" s="35"/>
    </row>
    <row r="18">
      <c r="A18" s="36" t="s">
        <v>40</v>
      </c>
      <c r="B18" s="36">
        <v>4</v>
      </c>
      <c r="C18" s="37" t="s">
        <v>85</v>
      </c>
      <c r="D18" s="36" t="s">
        <v>42</v>
      </c>
      <c r="E18" s="38" t="s">
        <v>86</v>
      </c>
      <c r="F18" s="39" t="s">
        <v>72</v>
      </c>
      <c r="G18" s="40">
        <v>5</v>
      </c>
      <c r="H18" s="41">
        <v>0</v>
      </c>
      <c r="I18" s="41">
        <f>ROUND(G18*H18,P4)</f>
        <v>0</v>
      </c>
      <c r="J18" s="39" t="s">
        <v>45</v>
      </c>
      <c r="O18" s="42">
        <f>I18*0.21</f>
        <v>0</v>
      </c>
      <c r="P18">
        <v>3</v>
      </c>
    </row>
    <row r="19">
      <c r="A19" s="36" t="s">
        <v>46</v>
      </c>
      <c r="B19" s="43"/>
      <c r="C19" s="44"/>
      <c r="D19" s="44"/>
      <c r="E19" s="38" t="s">
        <v>87</v>
      </c>
      <c r="F19" s="44"/>
      <c r="G19" s="44"/>
      <c r="H19" s="44"/>
      <c r="I19" s="44"/>
      <c r="J19" s="46"/>
    </row>
    <row r="20">
      <c r="A20" s="36" t="s">
        <v>55</v>
      </c>
      <c r="B20" s="43"/>
      <c r="C20" s="44"/>
      <c r="D20" s="44"/>
      <c r="E20" s="47" t="s">
        <v>88</v>
      </c>
      <c r="F20" s="44"/>
      <c r="G20" s="44"/>
      <c r="H20" s="44"/>
      <c r="I20" s="44"/>
      <c r="J20" s="46"/>
    </row>
    <row r="21" ht="195">
      <c r="A21" s="36" t="s">
        <v>47</v>
      </c>
      <c r="B21" s="43"/>
      <c r="C21" s="44"/>
      <c r="D21" s="44"/>
      <c r="E21" s="38" t="s">
        <v>89</v>
      </c>
      <c r="F21" s="44"/>
      <c r="G21" s="44"/>
      <c r="H21" s="44"/>
      <c r="I21" s="44"/>
      <c r="J21" s="46"/>
    </row>
    <row r="22" ht="30">
      <c r="A22" s="36" t="s">
        <v>40</v>
      </c>
      <c r="B22" s="36">
        <v>5</v>
      </c>
      <c r="C22" s="37" t="s">
        <v>90</v>
      </c>
      <c r="D22" s="36" t="s">
        <v>42</v>
      </c>
      <c r="E22" s="38" t="s">
        <v>91</v>
      </c>
      <c r="F22" s="39" t="s">
        <v>77</v>
      </c>
      <c r="G22" s="40">
        <v>220.09100000000001</v>
      </c>
      <c r="H22" s="41">
        <v>0</v>
      </c>
      <c r="I22" s="41">
        <f>ROUND(G22*H22,P4)</f>
        <v>0</v>
      </c>
      <c r="J22" s="39" t="s">
        <v>45</v>
      </c>
      <c r="O22" s="42">
        <f>I22*0.21</f>
        <v>0</v>
      </c>
      <c r="P22">
        <v>3</v>
      </c>
    </row>
    <row r="23">
      <c r="A23" s="36" t="s">
        <v>46</v>
      </c>
      <c r="B23" s="43"/>
      <c r="C23" s="44"/>
      <c r="D23" s="44"/>
      <c r="E23" s="45" t="s">
        <v>42</v>
      </c>
      <c r="F23" s="44"/>
      <c r="G23" s="44"/>
      <c r="H23" s="44"/>
      <c r="I23" s="44"/>
      <c r="J23" s="46"/>
    </row>
    <row r="24" ht="30">
      <c r="A24" s="36" t="s">
        <v>55</v>
      </c>
      <c r="B24" s="43"/>
      <c r="C24" s="44"/>
      <c r="D24" s="44"/>
      <c r="E24" s="47" t="s">
        <v>92</v>
      </c>
      <c r="F24" s="44"/>
      <c r="G24" s="44"/>
      <c r="H24" s="44"/>
      <c r="I24" s="44"/>
      <c r="J24" s="46"/>
    </row>
    <row r="25" ht="120">
      <c r="A25" s="36" t="s">
        <v>47</v>
      </c>
      <c r="B25" s="43"/>
      <c r="C25" s="44"/>
      <c r="D25" s="44"/>
      <c r="E25" s="38" t="s">
        <v>93</v>
      </c>
      <c r="F25" s="44"/>
      <c r="G25" s="44"/>
      <c r="H25" s="44"/>
      <c r="I25" s="44"/>
      <c r="J25" s="46"/>
    </row>
    <row r="26" ht="30">
      <c r="A26" s="36" t="s">
        <v>40</v>
      </c>
      <c r="B26" s="36">
        <v>6</v>
      </c>
      <c r="C26" s="37" t="s">
        <v>94</v>
      </c>
      <c r="D26" s="36" t="s">
        <v>42</v>
      </c>
      <c r="E26" s="38" t="s">
        <v>95</v>
      </c>
      <c r="F26" s="39" t="s">
        <v>77</v>
      </c>
      <c r="G26" s="40">
        <v>104.80500000000001</v>
      </c>
      <c r="H26" s="41">
        <v>0</v>
      </c>
      <c r="I26" s="41">
        <f>ROUND(G26*H26,P4)</f>
        <v>0</v>
      </c>
      <c r="J26" s="39" t="s">
        <v>45</v>
      </c>
      <c r="O26" s="42">
        <f>I26*0.21</f>
        <v>0</v>
      </c>
      <c r="P26">
        <v>3</v>
      </c>
    </row>
    <row r="27">
      <c r="A27" s="36" t="s">
        <v>46</v>
      </c>
      <c r="B27" s="43"/>
      <c r="C27" s="44"/>
      <c r="D27" s="44"/>
      <c r="E27" s="45" t="s">
        <v>42</v>
      </c>
      <c r="F27" s="44"/>
      <c r="G27" s="44"/>
      <c r="H27" s="44"/>
      <c r="I27" s="44"/>
      <c r="J27" s="46"/>
    </row>
    <row r="28" ht="30">
      <c r="A28" s="36" t="s">
        <v>55</v>
      </c>
      <c r="B28" s="43"/>
      <c r="C28" s="44"/>
      <c r="D28" s="44"/>
      <c r="E28" s="47" t="s">
        <v>96</v>
      </c>
      <c r="F28" s="44"/>
      <c r="G28" s="44"/>
      <c r="H28" s="44"/>
      <c r="I28" s="44"/>
      <c r="J28" s="46"/>
    </row>
    <row r="29" ht="120">
      <c r="A29" s="36" t="s">
        <v>47</v>
      </c>
      <c r="B29" s="43"/>
      <c r="C29" s="44"/>
      <c r="D29" s="44"/>
      <c r="E29" s="38" t="s">
        <v>93</v>
      </c>
      <c r="F29" s="44"/>
      <c r="G29" s="44"/>
      <c r="H29" s="44"/>
      <c r="I29" s="44"/>
      <c r="J29" s="46"/>
    </row>
    <row r="30">
      <c r="A30" s="36" t="s">
        <v>40</v>
      </c>
      <c r="B30" s="36">
        <v>7</v>
      </c>
      <c r="C30" s="37" t="s">
        <v>97</v>
      </c>
      <c r="D30" s="36" t="s">
        <v>42</v>
      </c>
      <c r="E30" s="38" t="s">
        <v>98</v>
      </c>
      <c r="F30" s="39" t="s">
        <v>77</v>
      </c>
      <c r="G30" s="40">
        <v>1347.8920000000001</v>
      </c>
      <c r="H30" s="41">
        <v>0</v>
      </c>
      <c r="I30" s="41">
        <f>ROUND(G30*H30,P4)</f>
        <v>0</v>
      </c>
      <c r="J30" s="39" t="s">
        <v>45</v>
      </c>
      <c r="O30" s="42">
        <f>I30*0.21</f>
        <v>0</v>
      </c>
      <c r="P30">
        <v>3</v>
      </c>
    </row>
    <row r="31">
      <c r="A31" s="36" t="s">
        <v>46</v>
      </c>
      <c r="B31" s="43"/>
      <c r="C31" s="44"/>
      <c r="D31" s="44"/>
      <c r="E31" s="45" t="s">
        <v>42</v>
      </c>
      <c r="F31" s="44"/>
      <c r="G31" s="44"/>
      <c r="H31" s="44"/>
      <c r="I31" s="44"/>
      <c r="J31" s="46"/>
    </row>
    <row r="32" ht="105">
      <c r="A32" s="36" t="s">
        <v>55</v>
      </c>
      <c r="B32" s="43"/>
      <c r="C32" s="44"/>
      <c r="D32" s="44"/>
      <c r="E32" s="47" t="s">
        <v>99</v>
      </c>
      <c r="F32" s="44"/>
      <c r="G32" s="44"/>
      <c r="H32" s="44"/>
      <c r="I32" s="44"/>
      <c r="J32" s="46"/>
    </row>
    <row r="33" ht="120">
      <c r="A33" s="36" t="s">
        <v>47</v>
      </c>
      <c r="B33" s="43"/>
      <c r="C33" s="44"/>
      <c r="D33" s="44"/>
      <c r="E33" s="38" t="s">
        <v>93</v>
      </c>
      <c r="F33" s="44"/>
      <c r="G33" s="44"/>
      <c r="H33" s="44"/>
      <c r="I33" s="44"/>
      <c r="J33" s="46"/>
    </row>
    <row r="34">
      <c r="A34" s="36" t="s">
        <v>40</v>
      </c>
      <c r="B34" s="36">
        <v>8</v>
      </c>
      <c r="C34" s="37" t="s">
        <v>100</v>
      </c>
      <c r="D34" s="36" t="s">
        <v>42</v>
      </c>
      <c r="E34" s="38" t="s">
        <v>101</v>
      </c>
      <c r="F34" s="39" t="s">
        <v>77</v>
      </c>
      <c r="G34" s="40">
        <v>355.59550000000002</v>
      </c>
      <c r="H34" s="41">
        <v>0</v>
      </c>
      <c r="I34" s="41">
        <f>ROUND(G34*H34,P4)</f>
        <v>0</v>
      </c>
      <c r="J34" s="39" t="s">
        <v>45</v>
      </c>
      <c r="O34" s="42">
        <f>I34*0.21</f>
        <v>0</v>
      </c>
      <c r="P34">
        <v>3</v>
      </c>
    </row>
    <row r="35">
      <c r="A35" s="36" t="s">
        <v>46</v>
      </c>
      <c r="B35" s="43"/>
      <c r="C35" s="44"/>
      <c r="D35" s="44"/>
      <c r="E35" s="45" t="s">
        <v>42</v>
      </c>
      <c r="F35" s="44"/>
      <c r="G35" s="44"/>
      <c r="H35" s="44"/>
      <c r="I35" s="44"/>
      <c r="J35" s="46"/>
    </row>
    <row r="36" ht="60">
      <c r="A36" s="36" t="s">
        <v>55</v>
      </c>
      <c r="B36" s="43"/>
      <c r="C36" s="44"/>
      <c r="D36" s="44"/>
      <c r="E36" s="47" t="s">
        <v>102</v>
      </c>
      <c r="F36" s="44"/>
      <c r="G36" s="44"/>
      <c r="H36" s="44"/>
      <c r="I36" s="44"/>
      <c r="J36" s="46"/>
    </row>
    <row r="37" ht="409.5">
      <c r="A37" s="36" t="s">
        <v>47</v>
      </c>
      <c r="B37" s="43"/>
      <c r="C37" s="44"/>
      <c r="D37" s="44"/>
      <c r="E37" s="38" t="s">
        <v>103</v>
      </c>
      <c r="F37" s="44"/>
      <c r="G37" s="44"/>
      <c r="H37" s="44"/>
      <c r="I37" s="44"/>
      <c r="J37" s="46"/>
    </row>
    <row r="38">
      <c r="A38" s="36" t="s">
        <v>40</v>
      </c>
      <c r="B38" s="36">
        <v>9</v>
      </c>
      <c r="C38" s="37" t="s">
        <v>104</v>
      </c>
      <c r="D38" s="36" t="s">
        <v>42</v>
      </c>
      <c r="E38" s="38" t="s">
        <v>105</v>
      </c>
      <c r="F38" s="39" t="s">
        <v>106</v>
      </c>
      <c r="G38" s="40">
        <v>3338</v>
      </c>
      <c r="H38" s="41">
        <v>0</v>
      </c>
      <c r="I38" s="41">
        <f>ROUND(G38*H38,P4)</f>
        <v>0</v>
      </c>
      <c r="J38" s="39" t="s">
        <v>45</v>
      </c>
      <c r="O38" s="42">
        <f>I38*0.21</f>
        <v>0</v>
      </c>
      <c r="P38">
        <v>3</v>
      </c>
    </row>
    <row r="39">
      <c r="A39" s="36" t="s">
        <v>46</v>
      </c>
      <c r="B39" s="43"/>
      <c r="C39" s="44"/>
      <c r="D39" s="44"/>
      <c r="E39" s="45" t="s">
        <v>42</v>
      </c>
      <c r="F39" s="44"/>
      <c r="G39" s="44"/>
      <c r="H39" s="44"/>
      <c r="I39" s="44"/>
      <c r="J39" s="46"/>
    </row>
    <row r="40">
      <c r="A40" s="36" t="s">
        <v>55</v>
      </c>
      <c r="B40" s="43"/>
      <c r="C40" s="44"/>
      <c r="D40" s="44"/>
      <c r="E40" s="47" t="s">
        <v>107</v>
      </c>
      <c r="F40" s="44"/>
      <c r="G40" s="44"/>
      <c r="H40" s="44"/>
      <c r="I40" s="44"/>
      <c r="J40" s="46"/>
    </row>
    <row r="41" ht="120">
      <c r="A41" s="36" t="s">
        <v>47</v>
      </c>
      <c r="B41" s="43"/>
      <c r="C41" s="44"/>
      <c r="D41" s="44"/>
      <c r="E41" s="38" t="s">
        <v>108</v>
      </c>
      <c r="F41" s="44"/>
      <c r="G41" s="44"/>
      <c r="H41" s="44"/>
      <c r="I41" s="44"/>
      <c r="J41" s="46"/>
    </row>
    <row r="42">
      <c r="A42" s="36" t="s">
        <v>40</v>
      </c>
      <c r="B42" s="36">
        <v>10</v>
      </c>
      <c r="C42" s="37" t="s">
        <v>109</v>
      </c>
      <c r="D42" s="36" t="s">
        <v>42</v>
      </c>
      <c r="E42" s="38" t="s">
        <v>110</v>
      </c>
      <c r="F42" s="39" t="s">
        <v>111</v>
      </c>
      <c r="G42" s="40">
        <v>500</v>
      </c>
      <c r="H42" s="41">
        <v>0</v>
      </c>
      <c r="I42" s="41">
        <f>ROUND(G42*H42,P4)</f>
        <v>0</v>
      </c>
      <c r="J42" s="39" t="s">
        <v>45</v>
      </c>
      <c r="O42" s="42">
        <f>I42*0.21</f>
        <v>0</v>
      </c>
      <c r="P42">
        <v>3</v>
      </c>
    </row>
    <row r="43">
      <c r="A43" s="36" t="s">
        <v>46</v>
      </c>
      <c r="B43" s="43"/>
      <c r="C43" s="44"/>
      <c r="D43" s="44"/>
      <c r="E43" s="45" t="s">
        <v>42</v>
      </c>
      <c r="F43" s="44"/>
      <c r="G43" s="44"/>
      <c r="H43" s="44"/>
      <c r="I43" s="44"/>
      <c r="J43" s="46"/>
    </row>
    <row r="44">
      <c r="A44" s="36" t="s">
        <v>55</v>
      </c>
      <c r="B44" s="43"/>
      <c r="C44" s="44"/>
      <c r="D44" s="44"/>
      <c r="E44" s="47" t="s">
        <v>112</v>
      </c>
      <c r="F44" s="44"/>
      <c r="G44" s="44"/>
      <c r="H44" s="44"/>
      <c r="I44" s="44"/>
      <c r="J44" s="46"/>
    </row>
    <row r="45" ht="120">
      <c r="A45" s="36" t="s">
        <v>47</v>
      </c>
      <c r="B45" s="43"/>
      <c r="C45" s="44"/>
      <c r="D45" s="44"/>
      <c r="E45" s="38" t="s">
        <v>108</v>
      </c>
      <c r="F45" s="44"/>
      <c r="G45" s="44"/>
      <c r="H45" s="44"/>
      <c r="I45" s="44"/>
      <c r="J45" s="46"/>
    </row>
    <row r="46">
      <c r="A46" s="36" t="s">
        <v>40</v>
      </c>
      <c r="B46" s="36">
        <v>11</v>
      </c>
      <c r="C46" s="37" t="s">
        <v>113</v>
      </c>
      <c r="D46" s="36" t="s">
        <v>42</v>
      </c>
      <c r="E46" s="38" t="s">
        <v>114</v>
      </c>
      <c r="F46" s="39" t="s">
        <v>77</v>
      </c>
      <c r="G46" s="40">
        <v>50</v>
      </c>
      <c r="H46" s="41">
        <v>0</v>
      </c>
      <c r="I46" s="41">
        <f>ROUND(G46*H46,P4)</f>
        <v>0</v>
      </c>
      <c r="J46" s="39" t="s">
        <v>45</v>
      </c>
      <c r="O46" s="42">
        <f>I46*0.21</f>
        <v>0</v>
      </c>
      <c r="P46">
        <v>3</v>
      </c>
    </row>
    <row r="47">
      <c r="A47" s="36" t="s">
        <v>46</v>
      </c>
      <c r="B47" s="43"/>
      <c r="C47" s="44"/>
      <c r="D47" s="44"/>
      <c r="E47" s="45" t="s">
        <v>42</v>
      </c>
      <c r="F47" s="44"/>
      <c r="G47" s="44"/>
      <c r="H47" s="44"/>
      <c r="I47" s="44"/>
      <c r="J47" s="46"/>
    </row>
    <row r="48">
      <c r="A48" s="36" t="s">
        <v>55</v>
      </c>
      <c r="B48" s="43"/>
      <c r="C48" s="44"/>
      <c r="D48" s="44"/>
      <c r="E48" s="47" t="s">
        <v>115</v>
      </c>
      <c r="F48" s="44"/>
      <c r="G48" s="44"/>
      <c r="H48" s="44"/>
      <c r="I48" s="44"/>
      <c r="J48" s="46"/>
    </row>
    <row r="49" ht="375">
      <c r="A49" s="36" t="s">
        <v>47</v>
      </c>
      <c r="B49" s="43"/>
      <c r="C49" s="44"/>
      <c r="D49" s="44"/>
      <c r="E49" s="38" t="s">
        <v>116</v>
      </c>
      <c r="F49" s="44"/>
      <c r="G49" s="44"/>
      <c r="H49" s="44"/>
      <c r="I49" s="44"/>
      <c r="J49" s="46"/>
    </row>
    <row r="50">
      <c r="A50" s="36" t="s">
        <v>40</v>
      </c>
      <c r="B50" s="36">
        <v>12</v>
      </c>
      <c r="C50" s="37" t="s">
        <v>117</v>
      </c>
      <c r="D50" s="36" t="s">
        <v>42</v>
      </c>
      <c r="E50" s="38" t="s">
        <v>118</v>
      </c>
      <c r="F50" s="39" t="s">
        <v>106</v>
      </c>
      <c r="G50" s="40">
        <v>1068.05</v>
      </c>
      <c r="H50" s="41">
        <v>0</v>
      </c>
      <c r="I50" s="41">
        <f>ROUND(G50*H50,P4)</f>
        <v>0</v>
      </c>
      <c r="J50" s="39" t="s">
        <v>45</v>
      </c>
      <c r="O50" s="42">
        <f>I50*0.21</f>
        <v>0</v>
      </c>
      <c r="P50">
        <v>3</v>
      </c>
    </row>
    <row r="51">
      <c r="A51" s="36" t="s">
        <v>46</v>
      </c>
      <c r="B51" s="43"/>
      <c r="C51" s="44"/>
      <c r="D51" s="44"/>
      <c r="E51" s="45" t="s">
        <v>42</v>
      </c>
      <c r="F51" s="44"/>
      <c r="G51" s="44"/>
      <c r="H51" s="44"/>
      <c r="I51" s="44"/>
      <c r="J51" s="46"/>
    </row>
    <row r="52" ht="30">
      <c r="A52" s="36" t="s">
        <v>55</v>
      </c>
      <c r="B52" s="43"/>
      <c r="C52" s="44"/>
      <c r="D52" s="44"/>
      <c r="E52" s="47" t="s">
        <v>119</v>
      </c>
      <c r="F52" s="44"/>
      <c r="G52" s="44"/>
      <c r="H52" s="44"/>
      <c r="I52" s="44"/>
      <c r="J52" s="46"/>
    </row>
    <row r="53" ht="75">
      <c r="A53" s="36" t="s">
        <v>47</v>
      </c>
      <c r="B53" s="43"/>
      <c r="C53" s="44"/>
      <c r="D53" s="44"/>
      <c r="E53" s="38" t="s">
        <v>120</v>
      </c>
      <c r="F53" s="44"/>
      <c r="G53" s="44"/>
      <c r="H53" s="44"/>
      <c r="I53" s="44"/>
      <c r="J53" s="46"/>
    </row>
    <row r="54">
      <c r="A54" s="36" t="s">
        <v>40</v>
      </c>
      <c r="B54" s="36">
        <v>13</v>
      </c>
      <c r="C54" s="37" t="s">
        <v>121</v>
      </c>
      <c r="D54" s="36" t="s">
        <v>42</v>
      </c>
      <c r="E54" s="38" t="s">
        <v>122</v>
      </c>
      <c r="F54" s="39" t="s">
        <v>106</v>
      </c>
      <c r="G54" s="40">
        <v>145</v>
      </c>
      <c r="H54" s="41">
        <v>0</v>
      </c>
      <c r="I54" s="41">
        <f>ROUND(G54*H54,P4)</f>
        <v>0</v>
      </c>
      <c r="J54" s="39" t="s">
        <v>45</v>
      </c>
      <c r="O54" s="42">
        <f>I54*0.21</f>
        <v>0</v>
      </c>
      <c r="P54">
        <v>3</v>
      </c>
    </row>
    <row r="55">
      <c r="A55" s="36" t="s">
        <v>46</v>
      </c>
      <c r="B55" s="43"/>
      <c r="C55" s="44"/>
      <c r="D55" s="44"/>
      <c r="E55" s="45" t="s">
        <v>42</v>
      </c>
      <c r="F55" s="44"/>
      <c r="G55" s="44"/>
      <c r="H55" s="44"/>
      <c r="I55" s="44"/>
      <c r="J55" s="46"/>
    </row>
    <row r="56" ht="30">
      <c r="A56" s="36" t="s">
        <v>55</v>
      </c>
      <c r="B56" s="43"/>
      <c r="C56" s="44"/>
      <c r="D56" s="44"/>
      <c r="E56" s="47" t="s">
        <v>123</v>
      </c>
      <c r="F56" s="44"/>
      <c r="G56" s="44"/>
      <c r="H56" s="44"/>
      <c r="I56" s="44"/>
      <c r="J56" s="46"/>
    </row>
    <row r="57" ht="75">
      <c r="A57" s="36" t="s">
        <v>47</v>
      </c>
      <c r="B57" s="43"/>
      <c r="C57" s="44"/>
      <c r="D57" s="44"/>
      <c r="E57" s="38" t="s">
        <v>124</v>
      </c>
      <c r="F57" s="44"/>
      <c r="G57" s="44"/>
      <c r="H57" s="44"/>
      <c r="I57" s="44"/>
      <c r="J57" s="46"/>
    </row>
    <row r="58">
      <c r="A58" s="30" t="s">
        <v>37</v>
      </c>
      <c r="B58" s="31"/>
      <c r="C58" s="32" t="s">
        <v>125</v>
      </c>
      <c r="D58" s="33"/>
      <c r="E58" s="30" t="s">
        <v>126</v>
      </c>
      <c r="F58" s="33"/>
      <c r="G58" s="33"/>
      <c r="H58" s="33"/>
      <c r="I58" s="34">
        <f>SUMIFS(I59:I90,A59:A90,"P")</f>
        <v>0</v>
      </c>
      <c r="J58" s="35"/>
    </row>
    <row r="59">
      <c r="A59" s="36" t="s">
        <v>40</v>
      </c>
      <c r="B59" s="36">
        <v>14</v>
      </c>
      <c r="C59" s="37" t="s">
        <v>127</v>
      </c>
      <c r="D59" s="36" t="s">
        <v>42</v>
      </c>
      <c r="E59" s="38" t="s">
        <v>128</v>
      </c>
      <c r="F59" s="39" t="s">
        <v>77</v>
      </c>
      <c r="G59" s="40">
        <v>356.31799999999998</v>
      </c>
      <c r="H59" s="41">
        <v>0</v>
      </c>
      <c r="I59" s="41">
        <f>ROUND(G59*H59,P4)</f>
        <v>0</v>
      </c>
      <c r="J59" s="39" t="s">
        <v>45</v>
      </c>
      <c r="O59" s="42">
        <f>I59*0.21</f>
        <v>0</v>
      </c>
      <c r="P59">
        <v>3</v>
      </c>
    </row>
    <row r="60">
      <c r="A60" s="36" t="s">
        <v>46</v>
      </c>
      <c r="B60" s="43"/>
      <c r="C60" s="44"/>
      <c r="D60" s="44"/>
      <c r="E60" s="45" t="s">
        <v>42</v>
      </c>
      <c r="F60" s="44"/>
      <c r="G60" s="44"/>
      <c r="H60" s="44"/>
      <c r="I60" s="44"/>
      <c r="J60" s="46"/>
    </row>
    <row r="61" ht="60">
      <c r="A61" s="36" t="s">
        <v>55</v>
      </c>
      <c r="B61" s="43"/>
      <c r="C61" s="44"/>
      <c r="D61" s="44"/>
      <c r="E61" s="47" t="s">
        <v>129</v>
      </c>
      <c r="F61" s="44"/>
      <c r="G61" s="44"/>
      <c r="H61" s="44"/>
      <c r="I61" s="44"/>
      <c r="J61" s="46"/>
    </row>
    <row r="62" ht="90">
      <c r="A62" s="36" t="s">
        <v>47</v>
      </c>
      <c r="B62" s="43"/>
      <c r="C62" s="44"/>
      <c r="D62" s="44"/>
      <c r="E62" s="38" t="s">
        <v>130</v>
      </c>
      <c r="F62" s="44"/>
      <c r="G62" s="44"/>
      <c r="H62" s="44"/>
      <c r="I62" s="44"/>
      <c r="J62" s="46"/>
    </row>
    <row r="63">
      <c r="A63" s="36" t="s">
        <v>40</v>
      </c>
      <c r="B63" s="36">
        <v>15</v>
      </c>
      <c r="C63" s="37" t="s">
        <v>131</v>
      </c>
      <c r="D63" s="36" t="s">
        <v>42</v>
      </c>
      <c r="E63" s="38" t="s">
        <v>132</v>
      </c>
      <c r="F63" s="39" t="s">
        <v>77</v>
      </c>
      <c r="G63" s="40">
        <v>15</v>
      </c>
      <c r="H63" s="41">
        <v>0</v>
      </c>
      <c r="I63" s="41">
        <f>ROUND(G63*H63,P4)</f>
        <v>0</v>
      </c>
      <c r="J63" s="39" t="s">
        <v>45</v>
      </c>
      <c r="O63" s="42">
        <f>I63*0.21</f>
        <v>0</v>
      </c>
      <c r="P63">
        <v>3</v>
      </c>
    </row>
    <row r="64">
      <c r="A64" s="36" t="s">
        <v>46</v>
      </c>
      <c r="B64" s="43"/>
      <c r="C64" s="44"/>
      <c r="D64" s="44"/>
      <c r="E64" s="45" t="s">
        <v>42</v>
      </c>
      <c r="F64" s="44"/>
      <c r="G64" s="44"/>
      <c r="H64" s="44"/>
      <c r="I64" s="44"/>
      <c r="J64" s="46"/>
    </row>
    <row r="65">
      <c r="A65" s="36" t="s">
        <v>55</v>
      </c>
      <c r="B65" s="43"/>
      <c r="C65" s="44"/>
      <c r="D65" s="44"/>
      <c r="E65" s="47" t="s">
        <v>133</v>
      </c>
      <c r="F65" s="44"/>
      <c r="G65" s="44"/>
      <c r="H65" s="44"/>
      <c r="I65" s="44"/>
      <c r="J65" s="46"/>
    </row>
    <row r="66" ht="150">
      <c r="A66" s="36" t="s">
        <v>47</v>
      </c>
      <c r="B66" s="43"/>
      <c r="C66" s="44"/>
      <c r="D66" s="44"/>
      <c r="E66" s="38" t="s">
        <v>134</v>
      </c>
      <c r="F66" s="44"/>
      <c r="G66" s="44"/>
      <c r="H66" s="44"/>
      <c r="I66" s="44"/>
      <c r="J66" s="46"/>
    </row>
    <row r="67">
      <c r="A67" s="36" t="s">
        <v>40</v>
      </c>
      <c r="B67" s="36">
        <v>16</v>
      </c>
      <c r="C67" s="37" t="s">
        <v>135</v>
      </c>
      <c r="D67" s="36" t="s">
        <v>42</v>
      </c>
      <c r="E67" s="38" t="s">
        <v>136</v>
      </c>
      <c r="F67" s="39" t="s">
        <v>106</v>
      </c>
      <c r="G67" s="40">
        <v>3311</v>
      </c>
      <c r="H67" s="41">
        <v>0</v>
      </c>
      <c r="I67" s="41">
        <f>ROUND(G67*H67,P4)</f>
        <v>0</v>
      </c>
      <c r="J67" s="39" t="s">
        <v>45</v>
      </c>
      <c r="O67" s="42">
        <f>I67*0.21</f>
        <v>0</v>
      </c>
      <c r="P67">
        <v>3</v>
      </c>
    </row>
    <row r="68">
      <c r="A68" s="36" t="s">
        <v>46</v>
      </c>
      <c r="B68" s="43"/>
      <c r="C68" s="44"/>
      <c r="D68" s="44"/>
      <c r="E68" s="45" t="s">
        <v>42</v>
      </c>
      <c r="F68" s="44"/>
      <c r="G68" s="44"/>
      <c r="H68" s="44"/>
      <c r="I68" s="44"/>
      <c r="J68" s="46"/>
    </row>
    <row r="69">
      <c r="A69" s="36" t="s">
        <v>55</v>
      </c>
      <c r="B69" s="43"/>
      <c r="C69" s="44"/>
      <c r="D69" s="44"/>
      <c r="E69" s="47" t="s">
        <v>137</v>
      </c>
      <c r="F69" s="44"/>
      <c r="G69" s="44"/>
      <c r="H69" s="44"/>
      <c r="I69" s="44"/>
      <c r="J69" s="46"/>
    </row>
    <row r="70" ht="120">
      <c r="A70" s="36" t="s">
        <v>47</v>
      </c>
      <c r="B70" s="43"/>
      <c r="C70" s="44"/>
      <c r="D70" s="44"/>
      <c r="E70" s="38" t="s">
        <v>138</v>
      </c>
      <c r="F70" s="44"/>
      <c r="G70" s="44"/>
      <c r="H70" s="44"/>
      <c r="I70" s="44"/>
      <c r="J70" s="46"/>
    </row>
    <row r="71">
      <c r="A71" s="36" t="s">
        <v>40</v>
      </c>
      <c r="B71" s="36">
        <v>17</v>
      </c>
      <c r="C71" s="37" t="s">
        <v>139</v>
      </c>
      <c r="D71" s="36" t="s">
        <v>42</v>
      </c>
      <c r="E71" s="38" t="s">
        <v>140</v>
      </c>
      <c r="F71" s="39" t="s">
        <v>106</v>
      </c>
      <c r="G71" s="40">
        <v>44794.199999999997</v>
      </c>
      <c r="H71" s="41">
        <v>0</v>
      </c>
      <c r="I71" s="41">
        <f>ROUND(G71*H71,P4)</f>
        <v>0</v>
      </c>
      <c r="J71" s="39" t="s">
        <v>45</v>
      </c>
      <c r="O71" s="42">
        <f>I71*0.21</f>
        <v>0</v>
      </c>
      <c r="P71">
        <v>3</v>
      </c>
    </row>
    <row r="72">
      <c r="A72" s="36" t="s">
        <v>46</v>
      </c>
      <c r="B72" s="43"/>
      <c r="C72" s="44"/>
      <c r="D72" s="44"/>
      <c r="E72" s="45" t="s">
        <v>42</v>
      </c>
      <c r="F72" s="44"/>
      <c r="G72" s="44"/>
      <c r="H72" s="44"/>
      <c r="I72" s="44"/>
      <c r="J72" s="46"/>
    </row>
    <row r="73" ht="45">
      <c r="A73" s="36" t="s">
        <v>55</v>
      </c>
      <c r="B73" s="43"/>
      <c r="C73" s="44"/>
      <c r="D73" s="44"/>
      <c r="E73" s="47" t="s">
        <v>141</v>
      </c>
      <c r="F73" s="44"/>
      <c r="G73" s="44"/>
      <c r="H73" s="44"/>
      <c r="I73" s="44"/>
      <c r="J73" s="46"/>
    </row>
    <row r="74" ht="120">
      <c r="A74" s="36" t="s">
        <v>47</v>
      </c>
      <c r="B74" s="43"/>
      <c r="C74" s="44"/>
      <c r="D74" s="44"/>
      <c r="E74" s="38" t="s">
        <v>142</v>
      </c>
      <c r="F74" s="44"/>
      <c r="G74" s="44"/>
      <c r="H74" s="44"/>
      <c r="I74" s="44"/>
      <c r="J74" s="46"/>
    </row>
    <row r="75">
      <c r="A75" s="36" t="s">
        <v>40</v>
      </c>
      <c r="B75" s="36">
        <v>18</v>
      </c>
      <c r="C75" s="37" t="s">
        <v>143</v>
      </c>
      <c r="D75" s="36" t="s">
        <v>42</v>
      </c>
      <c r="E75" s="38" t="s">
        <v>144</v>
      </c>
      <c r="F75" s="39" t="s">
        <v>106</v>
      </c>
      <c r="G75" s="40">
        <v>20361</v>
      </c>
      <c r="H75" s="41">
        <v>0</v>
      </c>
      <c r="I75" s="41">
        <f>ROUND(G75*H75,P4)</f>
        <v>0</v>
      </c>
      <c r="J75" s="39" t="s">
        <v>45</v>
      </c>
      <c r="O75" s="42">
        <f>I75*0.21</f>
        <v>0</v>
      </c>
      <c r="P75">
        <v>3</v>
      </c>
    </row>
    <row r="76">
      <c r="A76" s="36" t="s">
        <v>46</v>
      </c>
      <c r="B76" s="43"/>
      <c r="C76" s="44"/>
      <c r="D76" s="44"/>
      <c r="E76" s="45" t="s">
        <v>42</v>
      </c>
      <c r="F76" s="44"/>
      <c r="G76" s="44"/>
      <c r="H76" s="44"/>
      <c r="I76" s="44"/>
      <c r="J76" s="46"/>
    </row>
    <row r="77">
      <c r="A77" s="36" t="s">
        <v>55</v>
      </c>
      <c r="B77" s="43"/>
      <c r="C77" s="44"/>
      <c r="D77" s="44"/>
      <c r="E77" s="47" t="s">
        <v>145</v>
      </c>
      <c r="F77" s="44"/>
      <c r="G77" s="44"/>
      <c r="H77" s="44"/>
      <c r="I77" s="44"/>
      <c r="J77" s="46"/>
    </row>
    <row r="78" ht="195">
      <c r="A78" s="36" t="s">
        <v>47</v>
      </c>
      <c r="B78" s="43"/>
      <c r="C78" s="44"/>
      <c r="D78" s="44"/>
      <c r="E78" s="38" t="s">
        <v>146</v>
      </c>
      <c r="F78" s="44"/>
      <c r="G78" s="44"/>
      <c r="H78" s="44"/>
      <c r="I78" s="44"/>
      <c r="J78" s="46"/>
    </row>
    <row r="79">
      <c r="A79" s="36" t="s">
        <v>40</v>
      </c>
      <c r="B79" s="36">
        <v>19</v>
      </c>
      <c r="C79" s="37" t="s">
        <v>147</v>
      </c>
      <c r="D79" s="36" t="s">
        <v>42</v>
      </c>
      <c r="E79" s="38" t="s">
        <v>148</v>
      </c>
      <c r="F79" s="39" t="s">
        <v>106</v>
      </c>
      <c r="G79" s="40">
        <v>20361.799999999999</v>
      </c>
      <c r="H79" s="41">
        <v>0</v>
      </c>
      <c r="I79" s="41">
        <f>ROUND(G79*H79,P4)</f>
        <v>0</v>
      </c>
      <c r="J79" s="39" t="s">
        <v>45</v>
      </c>
      <c r="O79" s="42">
        <f>I79*0.21</f>
        <v>0</v>
      </c>
      <c r="P79">
        <v>3</v>
      </c>
    </row>
    <row r="80">
      <c r="A80" s="36" t="s">
        <v>46</v>
      </c>
      <c r="B80" s="43"/>
      <c r="C80" s="44"/>
      <c r="D80" s="44"/>
      <c r="E80" s="45" t="s">
        <v>42</v>
      </c>
      <c r="F80" s="44"/>
      <c r="G80" s="44"/>
      <c r="H80" s="44"/>
      <c r="I80" s="44"/>
      <c r="J80" s="46"/>
    </row>
    <row r="81">
      <c r="A81" s="36" t="s">
        <v>55</v>
      </c>
      <c r="B81" s="43"/>
      <c r="C81" s="44"/>
      <c r="D81" s="44"/>
      <c r="E81" s="47" t="s">
        <v>149</v>
      </c>
      <c r="F81" s="44"/>
      <c r="G81" s="44"/>
      <c r="H81" s="44"/>
      <c r="I81" s="44"/>
      <c r="J81" s="46"/>
    </row>
    <row r="82" ht="195">
      <c r="A82" s="36" t="s">
        <v>47</v>
      </c>
      <c r="B82" s="43"/>
      <c r="C82" s="44"/>
      <c r="D82" s="44"/>
      <c r="E82" s="38" t="s">
        <v>146</v>
      </c>
      <c r="F82" s="44"/>
      <c r="G82" s="44"/>
      <c r="H82" s="44"/>
      <c r="I82" s="44"/>
      <c r="J82" s="46"/>
    </row>
    <row r="83">
      <c r="A83" s="36" t="s">
        <v>40</v>
      </c>
      <c r="B83" s="36">
        <v>33</v>
      </c>
      <c r="C83" s="37" t="s">
        <v>150</v>
      </c>
      <c r="D83" s="36" t="s">
        <v>42</v>
      </c>
      <c r="E83" s="38" t="s">
        <v>151</v>
      </c>
      <c r="F83" s="39" t="s">
        <v>106</v>
      </c>
      <c r="G83" s="40">
        <v>5090.4499999999998</v>
      </c>
      <c r="H83" s="41">
        <v>0</v>
      </c>
      <c r="I83" s="41">
        <f>ROUND(G83*H83,P4)</f>
        <v>0</v>
      </c>
      <c r="J83" s="39" t="s">
        <v>45</v>
      </c>
      <c r="O83" s="42">
        <f>I83*0.21</f>
        <v>0</v>
      </c>
      <c r="P83">
        <v>3</v>
      </c>
    </row>
    <row r="84">
      <c r="A84" s="36" t="s">
        <v>46</v>
      </c>
      <c r="B84" s="43"/>
      <c r="C84" s="44"/>
      <c r="D84" s="44"/>
      <c r="E84" s="45" t="s">
        <v>42</v>
      </c>
      <c r="F84" s="44"/>
      <c r="G84" s="44"/>
      <c r="H84" s="44"/>
      <c r="I84" s="44"/>
      <c r="J84" s="46"/>
    </row>
    <row r="85" ht="45">
      <c r="A85" s="36" t="s">
        <v>55</v>
      </c>
      <c r="B85" s="43"/>
      <c r="C85" s="44"/>
      <c r="D85" s="44"/>
      <c r="E85" s="47" t="s">
        <v>152</v>
      </c>
      <c r="F85" s="44"/>
      <c r="G85" s="44"/>
      <c r="H85" s="44"/>
      <c r="I85" s="44"/>
      <c r="J85" s="46"/>
    </row>
    <row r="86" ht="195">
      <c r="A86" s="36" t="s">
        <v>47</v>
      </c>
      <c r="B86" s="43"/>
      <c r="C86" s="44"/>
      <c r="D86" s="44"/>
      <c r="E86" s="38" t="s">
        <v>146</v>
      </c>
      <c r="F86" s="44"/>
      <c r="G86" s="44"/>
      <c r="H86" s="44"/>
      <c r="I86" s="44"/>
      <c r="J86" s="46"/>
    </row>
    <row r="87">
      <c r="A87" s="36" t="s">
        <v>40</v>
      </c>
      <c r="B87" s="36">
        <v>20</v>
      </c>
      <c r="C87" s="37" t="s">
        <v>153</v>
      </c>
      <c r="D87" s="36" t="s">
        <v>42</v>
      </c>
      <c r="E87" s="38" t="s">
        <v>154</v>
      </c>
      <c r="F87" s="39" t="s">
        <v>111</v>
      </c>
      <c r="G87" s="40">
        <v>130</v>
      </c>
      <c r="H87" s="41">
        <v>0</v>
      </c>
      <c r="I87" s="41">
        <f>ROUND(G87*H87,P4)</f>
        <v>0</v>
      </c>
      <c r="J87" s="39" t="s">
        <v>45</v>
      </c>
      <c r="O87" s="42">
        <f>I87*0.21</f>
        <v>0</v>
      </c>
      <c r="P87">
        <v>3</v>
      </c>
    </row>
    <row r="88">
      <c r="A88" s="36" t="s">
        <v>46</v>
      </c>
      <c r="B88" s="43"/>
      <c r="C88" s="44"/>
      <c r="D88" s="44"/>
      <c r="E88" s="45" t="s">
        <v>42</v>
      </c>
      <c r="F88" s="44"/>
      <c r="G88" s="44"/>
      <c r="H88" s="44"/>
      <c r="I88" s="44"/>
      <c r="J88" s="46"/>
    </row>
    <row r="89" ht="30">
      <c r="A89" s="36" t="s">
        <v>55</v>
      </c>
      <c r="B89" s="43"/>
      <c r="C89" s="44"/>
      <c r="D89" s="44"/>
      <c r="E89" s="47" t="s">
        <v>155</v>
      </c>
      <c r="F89" s="44"/>
      <c r="G89" s="44"/>
      <c r="H89" s="44"/>
      <c r="I89" s="44"/>
      <c r="J89" s="46"/>
    </row>
    <row r="90" ht="75">
      <c r="A90" s="36" t="s">
        <v>47</v>
      </c>
      <c r="B90" s="43"/>
      <c r="C90" s="44"/>
      <c r="D90" s="44"/>
      <c r="E90" s="38" t="s">
        <v>156</v>
      </c>
      <c r="F90" s="44"/>
      <c r="G90" s="44"/>
      <c r="H90" s="44"/>
      <c r="I90" s="44"/>
      <c r="J90" s="46"/>
    </row>
    <row r="91">
      <c r="A91" s="30" t="s">
        <v>37</v>
      </c>
      <c r="B91" s="31"/>
      <c r="C91" s="32" t="s">
        <v>157</v>
      </c>
      <c r="D91" s="33"/>
      <c r="E91" s="30" t="s">
        <v>158</v>
      </c>
      <c r="F91" s="33"/>
      <c r="G91" s="33"/>
      <c r="H91" s="33"/>
      <c r="I91" s="34">
        <f>SUMIFS(I92:I127,A92:A127,"P")</f>
        <v>0</v>
      </c>
      <c r="J91" s="35"/>
    </row>
    <row r="92" ht="30">
      <c r="A92" s="36" t="s">
        <v>40</v>
      </c>
      <c r="B92" s="36">
        <v>21</v>
      </c>
      <c r="C92" s="37" t="s">
        <v>159</v>
      </c>
      <c r="D92" s="36" t="s">
        <v>42</v>
      </c>
      <c r="E92" s="38" t="s">
        <v>160</v>
      </c>
      <c r="F92" s="39" t="s">
        <v>111</v>
      </c>
      <c r="G92" s="40">
        <v>160</v>
      </c>
      <c r="H92" s="41">
        <v>0</v>
      </c>
      <c r="I92" s="41">
        <f>ROUND(G92*H92,P4)</f>
        <v>0</v>
      </c>
      <c r="J92" s="39" t="s">
        <v>45</v>
      </c>
      <c r="O92" s="42">
        <f>I92*0.21</f>
        <v>0</v>
      </c>
      <c r="P92">
        <v>3</v>
      </c>
    </row>
    <row r="93">
      <c r="A93" s="36" t="s">
        <v>46</v>
      </c>
      <c r="B93" s="43"/>
      <c r="C93" s="44"/>
      <c r="D93" s="44"/>
      <c r="E93" s="38" t="s">
        <v>161</v>
      </c>
      <c r="F93" s="44"/>
      <c r="G93" s="44"/>
      <c r="H93" s="44"/>
      <c r="I93" s="44"/>
      <c r="J93" s="46"/>
    </row>
    <row r="94">
      <c r="A94" s="36" t="s">
        <v>55</v>
      </c>
      <c r="B94" s="43"/>
      <c r="C94" s="44"/>
      <c r="D94" s="44"/>
      <c r="E94" s="47" t="s">
        <v>162</v>
      </c>
      <c r="F94" s="44"/>
      <c r="G94" s="44"/>
      <c r="H94" s="44"/>
      <c r="I94" s="44"/>
      <c r="J94" s="46"/>
    </row>
    <row r="95" ht="225">
      <c r="A95" s="36" t="s">
        <v>47</v>
      </c>
      <c r="B95" s="43"/>
      <c r="C95" s="44"/>
      <c r="D95" s="44"/>
      <c r="E95" s="38" t="s">
        <v>163</v>
      </c>
      <c r="F95" s="44"/>
      <c r="G95" s="44"/>
      <c r="H95" s="44"/>
      <c r="I95" s="44"/>
      <c r="J95" s="46"/>
    </row>
    <row r="96" ht="30">
      <c r="A96" s="36" t="s">
        <v>40</v>
      </c>
      <c r="B96" s="36">
        <v>22</v>
      </c>
      <c r="C96" s="37" t="s">
        <v>164</v>
      </c>
      <c r="D96" s="36" t="s">
        <v>42</v>
      </c>
      <c r="E96" s="38" t="s">
        <v>165</v>
      </c>
      <c r="F96" s="39" t="s">
        <v>111</v>
      </c>
      <c r="G96" s="40">
        <v>160</v>
      </c>
      <c r="H96" s="41">
        <v>0</v>
      </c>
      <c r="I96" s="41">
        <f>ROUND(G96*H96,P4)</f>
        <v>0</v>
      </c>
      <c r="J96" s="39" t="s">
        <v>45</v>
      </c>
      <c r="O96" s="42">
        <f>I96*0.21</f>
        <v>0</v>
      </c>
      <c r="P96">
        <v>3</v>
      </c>
    </row>
    <row r="97">
      <c r="A97" s="36" t="s">
        <v>46</v>
      </c>
      <c r="B97" s="43"/>
      <c r="C97" s="44"/>
      <c r="D97" s="44"/>
      <c r="E97" s="38" t="s">
        <v>166</v>
      </c>
      <c r="F97" s="44"/>
      <c r="G97" s="44"/>
      <c r="H97" s="44"/>
      <c r="I97" s="44"/>
      <c r="J97" s="46"/>
    </row>
    <row r="98">
      <c r="A98" s="36" t="s">
        <v>55</v>
      </c>
      <c r="B98" s="43"/>
      <c r="C98" s="44"/>
      <c r="D98" s="44"/>
      <c r="E98" s="47" t="s">
        <v>162</v>
      </c>
      <c r="F98" s="44"/>
      <c r="G98" s="44"/>
      <c r="H98" s="44"/>
      <c r="I98" s="44"/>
      <c r="J98" s="46"/>
    </row>
    <row r="99" ht="120">
      <c r="A99" s="36" t="s">
        <v>47</v>
      </c>
      <c r="B99" s="43"/>
      <c r="C99" s="44"/>
      <c r="D99" s="44"/>
      <c r="E99" s="38" t="s">
        <v>167</v>
      </c>
      <c r="F99" s="44"/>
      <c r="G99" s="44"/>
      <c r="H99" s="44"/>
      <c r="I99" s="44"/>
      <c r="J99" s="46"/>
    </row>
    <row r="100">
      <c r="A100" s="36" t="s">
        <v>40</v>
      </c>
      <c r="B100" s="36">
        <v>24</v>
      </c>
      <c r="C100" s="37" t="s">
        <v>168</v>
      </c>
      <c r="D100" s="36" t="s">
        <v>42</v>
      </c>
      <c r="E100" s="38" t="s">
        <v>169</v>
      </c>
      <c r="F100" s="39" t="s">
        <v>72</v>
      </c>
      <c r="G100" s="40">
        <v>2</v>
      </c>
      <c r="H100" s="41">
        <v>0</v>
      </c>
      <c r="I100" s="41">
        <f>ROUND(G100*H100,P4)</f>
        <v>0</v>
      </c>
      <c r="J100" s="39" t="s">
        <v>45</v>
      </c>
      <c r="O100" s="42">
        <f>I100*0.21</f>
        <v>0</v>
      </c>
      <c r="P100">
        <v>3</v>
      </c>
    </row>
    <row r="101">
      <c r="A101" s="36" t="s">
        <v>46</v>
      </c>
      <c r="B101" s="43"/>
      <c r="C101" s="44"/>
      <c r="D101" s="44"/>
      <c r="E101" s="38" t="s">
        <v>170</v>
      </c>
      <c r="F101" s="44"/>
      <c r="G101" s="44"/>
      <c r="H101" s="44"/>
      <c r="I101" s="44"/>
      <c r="J101" s="46"/>
    </row>
    <row r="102">
      <c r="A102" s="36" t="s">
        <v>55</v>
      </c>
      <c r="B102" s="43"/>
      <c r="C102" s="44"/>
      <c r="D102" s="44"/>
      <c r="E102" s="47" t="s">
        <v>171</v>
      </c>
      <c r="F102" s="44"/>
      <c r="G102" s="44"/>
      <c r="H102" s="44"/>
      <c r="I102" s="44"/>
      <c r="J102" s="46"/>
    </row>
    <row r="103" ht="90">
      <c r="A103" s="36" t="s">
        <v>47</v>
      </c>
      <c r="B103" s="43"/>
      <c r="C103" s="44"/>
      <c r="D103" s="44"/>
      <c r="E103" s="38" t="s">
        <v>172</v>
      </c>
      <c r="F103" s="44"/>
      <c r="G103" s="44"/>
      <c r="H103" s="44"/>
      <c r="I103" s="44"/>
      <c r="J103" s="46"/>
    </row>
    <row r="104">
      <c r="A104" s="36" t="s">
        <v>40</v>
      </c>
      <c r="B104" s="36">
        <v>23</v>
      </c>
      <c r="C104" s="37" t="s">
        <v>168</v>
      </c>
      <c r="D104" s="36" t="s">
        <v>58</v>
      </c>
      <c r="E104" s="38" t="s">
        <v>169</v>
      </c>
      <c r="F104" s="39" t="s">
        <v>72</v>
      </c>
      <c r="G104" s="40">
        <v>128</v>
      </c>
      <c r="H104" s="41">
        <v>0</v>
      </c>
      <c r="I104" s="41">
        <f>ROUND(G104*H104,P4)</f>
        <v>0</v>
      </c>
      <c r="J104" s="39" t="s">
        <v>45</v>
      </c>
      <c r="O104" s="42">
        <f>I104*0.21</f>
        <v>0</v>
      </c>
      <c r="P104">
        <v>3</v>
      </c>
    </row>
    <row r="105">
      <c r="A105" s="36" t="s">
        <v>46</v>
      </c>
      <c r="B105" s="43"/>
      <c r="C105" s="44"/>
      <c r="D105" s="44"/>
      <c r="E105" s="45" t="s">
        <v>42</v>
      </c>
      <c r="F105" s="44"/>
      <c r="G105" s="44"/>
      <c r="H105" s="44"/>
      <c r="I105" s="44"/>
      <c r="J105" s="46"/>
    </row>
    <row r="106">
      <c r="A106" s="36" t="s">
        <v>55</v>
      </c>
      <c r="B106" s="43"/>
      <c r="C106" s="44"/>
      <c r="D106" s="44"/>
      <c r="E106" s="47" t="s">
        <v>173</v>
      </c>
      <c r="F106" s="44"/>
      <c r="G106" s="44"/>
      <c r="H106" s="44"/>
      <c r="I106" s="44"/>
      <c r="J106" s="46"/>
    </row>
    <row r="107" ht="90">
      <c r="A107" s="36" t="s">
        <v>47</v>
      </c>
      <c r="B107" s="43"/>
      <c r="C107" s="44"/>
      <c r="D107" s="44"/>
      <c r="E107" s="38" t="s">
        <v>172</v>
      </c>
      <c r="F107" s="44"/>
      <c r="G107" s="44"/>
      <c r="H107" s="44"/>
      <c r="I107" s="44"/>
      <c r="J107" s="46"/>
    </row>
    <row r="108" ht="30">
      <c r="A108" s="36" t="s">
        <v>40</v>
      </c>
      <c r="B108" s="36">
        <v>25</v>
      </c>
      <c r="C108" s="37" t="s">
        <v>174</v>
      </c>
      <c r="D108" s="36" t="s">
        <v>42</v>
      </c>
      <c r="E108" s="38" t="s">
        <v>175</v>
      </c>
      <c r="F108" s="39" t="s">
        <v>72</v>
      </c>
      <c r="G108" s="40">
        <v>6</v>
      </c>
      <c r="H108" s="41">
        <v>0</v>
      </c>
      <c r="I108" s="41">
        <f>ROUND(G108*H108,P4)</f>
        <v>0</v>
      </c>
      <c r="J108" s="39" t="s">
        <v>45</v>
      </c>
      <c r="O108" s="42">
        <f>I108*0.21</f>
        <v>0</v>
      </c>
      <c r="P108">
        <v>3</v>
      </c>
    </row>
    <row r="109">
      <c r="A109" s="36" t="s">
        <v>46</v>
      </c>
      <c r="B109" s="43"/>
      <c r="C109" s="44"/>
      <c r="D109" s="44"/>
      <c r="E109" s="38" t="s">
        <v>176</v>
      </c>
      <c r="F109" s="44"/>
      <c r="G109" s="44"/>
      <c r="H109" s="44"/>
      <c r="I109" s="44"/>
      <c r="J109" s="46"/>
    </row>
    <row r="110">
      <c r="A110" s="36" t="s">
        <v>55</v>
      </c>
      <c r="B110" s="43"/>
      <c r="C110" s="44"/>
      <c r="D110" s="44"/>
      <c r="E110" s="47" t="s">
        <v>177</v>
      </c>
      <c r="F110" s="44"/>
      <c r="G110" s="44"/>
      <c r="H110" s="44"/>
      <c r="I110" s="44"/>
      <c r="J110" s="46"/>
    </row>
    <row r="111" ht="90">
      <c r="A111" s="36" t="s">
        <v>47</v>
      </c>
      <c r="B111" s="43"/>
      <c r="C111" s="44"/>
      <c r="D111" s="44"/>
      <c r="E111" s="38" t="s">
        <v>178</v>
      </c>
      <c r="F111" s="44"/>
      <c r="G111" s="44"/>
      <c r="H111" s="44"/>
      <c r="I111" s="44"/>
      <c r="J111" s="46"/>
    </row>
    <row r="112">
      <c r="A112" s="36" t="s">
        <v>40</v>
      </c>
      <c r="B112" s="36">
        <v>26</v>
      </c>
      <c r="C112" s="37" t="s">
        <v>179</v>
      </c>
      <c r="D112" s="36" t="s">
        <v>42</v>
      </c>
      <c r="E112" s="38" t="s">
        <v>180</v>
      </c>
      <c r="F112" s="39" t="s">
        <v>72</v>
      </c>
      <c r="G112" s="40">
        <v>6</v>
      </c>
      <c r="H112" s="41">
        <v>0</v>
      </c>
      <c r="I112" s="41">
        <f>ROUND(G112*H112,P4)</f>
        <v>0</v>
      </c>
      <c r="J112" s="39" t="s">
        <v>45</v>
      </c>
      <c r="O112" s="42">
        <f>I112*0.21</f>
        <v>0</v>
      </c>
      <c r="P112">
        <v>3</v>
      </c>
    </row>
    <row r="113">
      <c r="A113" s="36" t="s">
        <v>46</v>
      </c>
      <c r="B113" s="43"/>
      <c r="C113" s="44"/>
      <c r="D113" s="44"/>
      <c r="E113" s="38" t="s">
        <v>181</v>
      </c>
      <c r="F113" s="44"/>
      <c r="G113" s="44"/>
      <c r="H113" s="44"/>
      <c r="I113" s="44"/>
      <c r="J113" s="46"/>
    </row>
    <row r="114">
      <c r="A114" s="36" t="s">
        <v>55</v>
      </c>
      <c r="B114" s="43"/>
      <c r="C114" s="44"/>
      <c r="D114" s="44"/>
      <c r="E114" s="47" t="s">
        <v>177</v>
      </c>
      <c r="F114" s="44"/>
      <c r="G114" s="44"/>
      <c r="H114" s="44"/>
      <c r="I114" s="44"/>
      <c r="J114" s="46"/>
    </row>
    <row r="115" ht="75">
      <c r="A115" s="36" t="s">
        <v>47</v>
      </c>
      <c r="B115" s="43"/>
      <c r="C115" s="44"/>
      <c r="D115" s="44"/>
      <c r="E115" s="38" t="s">
        <v>182</v>
      </c>
      <c r="F115" s="44"/>
      <c r="G115" s="44"/>
      <c r="H115" s="44"/>
      <c r="I115" s="44"/>
      <c r="J115" s="46"/>
    </row>
    <row r="116" ht="30">
      <c r="A116" s="36" t="s">
        <v>40</v>
      </c>
      <c r="B116" s="36">
        <v>27</v>
      </c>
      <c r="C116" s="37" t="s">
        <v>183</v>
      </c>
      <c r="D116" s="36" t="s">
        <v>42</v>
      </c>
      <c r="E116" s="38" t="s">
        <v>184</v>
      </c>
      <c r="F116" s="39" t="s">
        <v>106</v>
      </c>
      <c r="G116" s="40">
        <v>834.5</v>
      </c>
      <c r="H116" s="41">
        <v>0</v>
      </c>
      <c r="I116" s="41">
        <f>ROUND(G116*H116,P4)</f>
        <v>0</v>
      </c>
      <c r="J116" s="39" t="s">
        <v>45</v>
      </c>
      <c r="O116" s="42">
        <f>I116*0.21</f>
        <v>0</v>
      </c>
      <c r="P116">
        <v>3</v>
      </c>
    </row>
    <row r="117">
      <c r="A117" s="36" t="s">
        <v>46</v>
      </c>
      <c r="B117" s="43"/>
      <c r="C117" s="44"/>
      <c r="D117" s="44"/>
      <c r="E117" s="45" t="s">
        <v>42</v>
      </c>
      <c r="F117" s="44"/>
      <c r="G117" s="44"/>
      <c r="H117" s="44"/>
      <c r="I117" s="44"/>
      <c r="J117" s="46"/>
    </row>
    <row r="118">
      <c r="A118" s="36" t="s">
        <v>55</v>
      </c>
      <c r="B118" s="43"/>
      <c r="C118" s="44"/>
      <c r="D118" s="44"/>
      <c r="E118" s="47" t="s">
        <v>185</v>
      </c>
      <c r="F118" s="44"/>
      <c r="G118" s="44"/>
      <c r="H118" s="44"/>
      <c r="I118" s="44"/>
      <c r="J118" s="46"/>
    </row>
    <row r="119" ht="105">
      <c r="A119" s="36" t="s">
        <v>47</v>
      </c>
      <c r="B119" s="43"/>
      <c r="C119" s="44"/>
      <c r="D119" s="44"/>
      <c r="E119" s="38" t="s">
        <v>186</v>
      </c>
      <c r="F119" s="44"/>
      <c r="G119" s="44"/>
      <c r="H119" s="44"/>
      <c r="I119" s="44"/>
      <c r="J119" s="46"/>
    </row>
    <row r="120">
      <c r="A120" s="36" t="s">
        <v>40</v>
      </c>
      <c r="B120" s="36">
        <v>30</v>
      </c>
      <c r="C120" s="37" t="s">
        <v>187</v>
      </c>
      <c r="D120" s="36" t="s">
        <v>42</v>
      </c>
      <c r="E120" s="38" t="s">
        <v>188</v>
      </c>
      <c r="F120" s="39" t="s">
        <v>111</v>
      </c>
      <c r="G120" s="40">
        <v>130</v>
      </c>
      <c r="H120" s="41">
        <v>0</v>
      </c>
      <c r="I120" s="41">
        <f>ROUND(G120*H120,P4)</f>
        <v>0</v>
      </c>
      <c r="J120" s="39" t="s">
        <v>45</v>
      </c>
      <c r="O120" s="42">
        <f>I120*0.21</f>
        <v>0</v>
      </c>
      <c r="P120">
        <v>3</v>
      </c>
    </row>
    <row r="121">
      <c r="A121" s="36" t="s">
        <v>46</v>
      </c>
      <c r="B121" s="43"/>
      <c r="C121" s="44"/>
      <c r="D121" s="44"/>
      <c r="E121" s="45" t="s">
        <v>42</v>
      </c>
      <c r="F121" s="44"/>
      <c r="G121" s="44"/>
      <c r="H121" s="44"/>
      <c r="I121" s="44"/>
      <c r="J121" s="46"/>
    </row>
    <row r="122" ht="60">
      <c r="A122" s="36" t="s">
        <v>55</v>
      </c>
      <c r="B122" s="43"/>
      <c r="C122" s="44"/>
      <c r="D122" s="44"/>
      <c r="E122" s="47" t="s">
        <v>189</v>
      </c>
      <c r="F122" s="44"/>
      <c r="G122" s="44"/>
      <c r="H122" s="44"/>
      <c r="I122" s="44"/>
      <c r="J122" s="46"/>
    </row>
    <row r="123" ht="75">
      <c r="A123" s="36" t="s">
        <v>47</v>
      </c>
      <c r="B123" s="43"/>
      <c r="C123" s="44"/>
      <c r="D123" s="44"/>
      <c r="E123" s="38" t="s">
        <v>190</v>
      </c>
      <c r="F123" s="44"/>
      <c r="G123" s="44"/>
      <c r="H123" s="44"/>
      <c r="I123" s="44"/>
      <c r="J123" s="46"/>
    </row>
    <row r="124" ht="30">
      <c r="A124" s="36" t="s">
        <v>40</v>
      </c>
      <c r="B124" s="36">
        <v>31</v>
      </c>
      <c r="C124" s="37" t="s">
        <v>191</v>
      </c>
      <c r="D124" s="36" t="s">
        <v>42</v>
      </c>
      <c r="E124" s="38" t="s">
        <v>192</v>
      </c>
      <c r="F124" s="39" t="s">
        <v>111</v>
      </c>
      <c r="G124" s="40">
        <v>15</v>
      </c>
      <c r="H124" s="41">
        <v>0</v>
      </c>
      <c r="I124" s="41">
        <f>ROUND(G124*H124,P4)</f>
        <v>0</v>
      </c>
      <c r="J124" s="39" t="s">
        <v>45</v>
      </c>
      <c r="O124" s="42">
        <f>I124*0.21</f>
        <v>0</v>
      </c>
      <c r="P124">
        <v>3</v>
      </c>
    </row>
    <row r="125">
      <c r="A125" s="36" t="s">
        <v>46</v>
      </c>
      <c r="B125" s="43"/>
      <c r="C125" s="44"/>
      <c r="D125" s="44"/>
      <c r="E125" s="45" t="s">
        <v>42</v>
      </c>
      <c r="F125" s="44"/>
      <c r="G125" s="44"/>
      <c r="H125" s="44"/>
      <c r="I125" s="44"/>
      <c r="J125" s="46"/>
    </row>
    <row r="126">
      <c r="A126" s="36" t="s">
        <v>55</v>
      </c>
      <c r="B126" s="43"/>
      <c r="C126" s="44"/>
      <c r="D126" s="44"/>
      <c r="E126" s="47" t="s">
        <v>193</v>
      </c>
      <c r="F126" s="44"/>
      <c r="G126" s="44"/>
      <c r="H126" s="44"/>
      <c r="I126" s="44"/>
      <c r="J126" s="46"/>
    </row>
    <row r="127" ht="165">
      <c r="A127" s="36" t="s">
        <v>47</v>
      </c>
      <c r="B127" s="48"/>
      <c r="C127" s="49"/>
      <c r="D127" s="49"/>
      <c r="E127" s="38" t="s">
        <v>194</v>
      </c>
      <c r="F127" s="49"/>
      <c r="G127" s="49"/>
      <c r="H127" s="49"/>
      <c r="I127" s="49"/>
      <c r="J127" s="50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" bestFit="1" customWidth="1"/>
    <col min="15" max="15" width="9.140625" hidden="1"/>
    <col min="16" max="16" width="9.140625" hidden="1"/>
  </cols>
  <sheetData>
    <row r="1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5</v>
      </c>
    </row>
    <row r="2" ht="20.25">
      <c r="A2" s="1"/>
      <c r="B2" s="15"/>
      <c r="C2" s="16"/>
      <c r="D2" s="16"/>
      <c r="E2" s="17" t="s">
        <v>19</v>
      </c>
      <c r="F2" s="16"/>
      <c r="G2" s="16"/>
      <c r="H2" s="16"/>
      <c r="I2" s="16"/>
      <c r="J2" s="18"/>
    </row>
    <row r="3">
      <c r="A3" s="3" t="s">
        <v>20</v>
      </c>
      <c r="B3" s="19" t="s">
        <v>21</v>
      </c>
      <c r="C3" s="20" t="s">
        <v>22</v>
      </c>
      <c r="D3" s="21"/>
      <c r="E3" s="22" t="s">
        <v>23</v>
      </c>
      <c r="F3" s="16"/>
      <c r="G3" s="16"/>
      <c r="H3" s="23" t="s">
        <v>15</v>
      </c>
      <c r="I3" s="24">
        <f>SUMIFS(I8:I119,A8:A119,"SD")</f>
        <v>0</v>
      </c>
      <c r="J3" s="18"/>
      <c r="O3">
        <v>0</v>
      </c>
      <c r="P3">
        <v>2</v>
      </c>
    </row>
    <row r="4">
      <c r="A4" s="3" t="s">
        <v>24</v>
      </c>
      <c r="B4" s="19" t="s">
        <v>25</v>
      </c>
      <c r="C4" s="20" t="s">
        <v>15</v>
      </c>
      <c r="D4" s="21"/>
      <c r="E4" s="22" t="s">
        <v>16</v>
      </c>
      <c r="F4" s="16"/>
      <c r="G4" s="16"/>
      <c r="H4" s="16"/>
      <c r="I4" s="16"/>
      <c r="J4" s="18"/>
      <c r="O4">
        <v>0.14999999999999999</v>
      </c>
      <c r="P4">
        <v>2</v>
      </c>
    </row>
    <row r="5">
      <c r="A5" s="25" t="s">
        <v>26</v>
      </c>
      <c r="B5" s="26" t="s">
        <v>27</v>
      </c>
      <c r="C5" s="7" t="s">
        <v>28</v>
      </c>
      <c r="D5" s="7" t="s">
        <v>29</v>
      </c>
      <c r="E5" s="7" t="s">
        <v>30</v>
      </c>
      <c r="F5" s="7" t="s">
        <v>31</v>
      </c>
      <c r="G5" s="7" t="s">
        <v>32</v>
      </c>
      <c r="H5" s="7" t="s">
        <v>33</v>
      </c>
      <c r="I5" s="7"/>
      <c r="J5" s="27" t="s">
        <v>34</v>
      </c>
      <c r="O5">
        <v>0.20999999999999999</v>
      </c>
    </row>
    <row r="6">
      <c r="A6" s="25"/>
      <c r="B6" s="26"/>
      <c r="C6" s="7"/>
      <c r="D6" s="7"/>
      <c r="E6" s="7"/>
      <c r="F6" s="7"/>
      <c r="G6" s="7"/>
      <c r="H6" s="7" t="s">
        <v>35</v>
      </c>
      <c r="I6" s="7" t="s">
        <v>36</v>
      </c>
      <c r="J6" s="27"/>
    </row>
    <row r="7">
      <c r="A7" s="28">
        <v>0</v>
      </c>
      <c r="B7" s="26">
        <v>1</v>
      </c>
      <c r="C7" s="29">
        <v>2</v>
      </c>
      <c r="D7" s="7">
        <v>3</v>
      </c>
      <c r="E7" s="29">
        <v>4</v>
      </c>
      <c r="F7" s="7">
        <v>5</v>
      </c>
      <c r="G7" s="7">
        <v>6</v>
      </c>
      <c r="H7" s="7">
        <v>7</v>
      </c>
      <c r="I7" s="29">
        <v>8</v>
      </c>
      <c r="J7" s="27">
        <v>9</v>
      </c>
    </row>
    <row r="8">
      <c r="A8" s="30" t="s">
        <v>37</v>
      </c>
      <c r="B8" s="31"/>
      <c r="C8" s="32" t="s">
        <v>38</v>
      </c>
      <c r="D8" s="33"/>
      <c r="E8" s="30" t="s">
        <v>39</v>
      </c>
      <c r="F8" s="33"/>
      <c r="G8" s="33"/>
      <c r="H8" s="33"/>
      <c r="I8" s="34">
        <f>SUMIFS(I9:I16,A9:A16,"P")</f>
        <v>0</v>
      </c>
      <c r="J8" s="35"/>
    </row>
    <row r="9">
      <c r="A9" s="36" t="s">
        <v>40</v>
      </c>
      <c r="B9" s="36">
        <v>1</v>
      </c>
      <c r="C9" s="37" t="s">
        <v>75</v>
      </c>
      <c r="D9" s="36" t="s">
        <v>195</v>
      </c>
      <c r="E9" s="38" t="s">
        <v>76</v>
      </c>
      <c r="F9" s="39" t="s">
        <v>77</v>
      </c>
      <c r="G9" s="40">
        <v>138.90000000000001</v>
      </c>
      <c r="H9" s="41">
        <v>0</v>
      </c>
      <c r="I9" s="41">
        <f>ROUND(G9*H9,P4)</f>
        <v>0</v>
      </c>
      <c r="J9" s="39" t="s">
        <v>45</v>
      </c>
      <c r="O9" s="42">
        <f>I9*0.21</f>
        <v>0</v>
      </c>
      <c r="P9">
        <v>3</v>
      </c>
    </row>
    <row r="10">
      <c r="A10" s="36" t="s">
        <v>46</v>
      </c>
      <c r="B10" s="43"/>
      <c r="C10" s="44"/>
      <c r="D10" s="44"/>
      <c r="E10" s="38" t="s">
        <v>196</v>
      </c>
      <c r="F10" s="44"/>
      <c r="G10" s="44"/>
      <c r="H10" s="44"/>
      <c r="I10" s="44"/>
      <c r="J10" s="46"/>
    </row>
    <row r="11" ht="60">
      <c r="A11" s="36" t="s">
        <v>55</v>
      </c>
      <c r="B11" s="43"/>
      <c r="C11" s="44"/>
      <c r="D11" s="44"/>
      <c r="E11" s="47" t="s">
        <v>197</v>
      </c>
      <c r="F11" s="44"/>
      <c r="G11" s="44"/>
      <c r="H11" s="44"/>
      <c r="I11" s="44"/>
      <c r="J11" s="46"/>
    </row>
    <row r="12" ht="75">
      <c r="A12" s="36" t="s">
        <v>47</v>
      </c>
      <c r="B12" s="43"/>
      <c r="C12" s="44"/>
      <c r="D12" s="44"/>
      <c r="E12" s="38" t="s">
        <v>79</v>
      </c>
      <c r="F12" s="44"/>
      <c r="G12" s="44"/>
      <c r="H12" s="44"/>
      <c r="I12" s="44"/>
      <c r="J12" s="46"/>
    </row>
    <row r="13">
      <c r="A13" s="36" t="s">
        <v>40</v>
      </c>
      <c r="B13" s="36">
        <v>2</v>
      </c>
      <c r="C13" s="37" t="s">
        <v>80</v>
      </c>
      <c r="D13" s="36" t="s">
        <v>42</v>
      </c>
      <c r="E13" s="38" t="s">
        <v>81</v>
      </c>
      <c r="F13" s="39" t="s">
        <v>82</v>
      </c>
      <c r="G13" s="40">
        <v>10</v>
      </c>
      <c r="H13" s="41">
        <v>0</v>
      </c>
      <c r="I13" s="41">
        <f>ROUND(G13*H13,P4)</f>
        <v>0</v>
      </c>
      <c r="J13" s="39" t="s">
        <v>45</v>
      </c>
      <c r="O13" s="42">
        <f>I13*0.21</f>
        <v>0</v>
      </c>
      <c r="P13">
        <v>3</v>
      </c>
    </row>
    <row r="14" ht="30">
      <c r="A14" s="36" t="s">
        <v>46</v>
      </c>
      <c r="B14" s="43"/>
      <c r="C14" s="44"/>
      <c r="D14" s="44"/>
      <c r="E14" s="38" t="s">
        <v>198</v>
      </c>
      <c r="F14" s="44"/>
      <c r="G14" s="44"/>
      <c r="H14" s="44"/>
      <c r="I14" s="44"/>
      <c r="J14" s="46"/>
    </row>
    <row r="15">
      <c r="A15" s="36" t="s">
        <v>55</v>
      </c>
      <c r="B15" s="43"/>
      <c r="C15" s="44"/>
      <c r="D15" s="44"/>
      <c r="E15" s="47" t="s">
        <v>199</v>
      </c>
      <c r="F15" s="44"/>
      <c r="G15" s="44"/>
      <c r="H15" s="44"/>
      <c r="I15" s="44"/>
      <c r="J15" s="46"/>
    </row>
    <row r="16" ht="75">
      <c r="A16" s="36" t="s">
        <v>47</v>
      </c>
      <c r="B16" s="43"/>
      <c r="C16" s="44"/>
      <c r="D16" s="44"/>
      <c r="E16" s="38" t="s">
        <v>79</v>
      </c>
      <c r="F16" s="44"/>
      <c r="G16" s="44"/>
      <c r="H16" s="44"/>
      <c r="I16" s="44"/>
      <c r="J16" s="46"/>
    </row>
    <row r="17">
      <c r="A17" s="30" t="s">
        <v>37</v>
      </c>
      <c r="B17" s="31"/>
      <c r="C17" s="32" t="s">
        <v>58</v>
      </c>
      <c r="D17" s="33"/>
      <c r="E17" s="30" t="s">
        <v>84</v>
      </c>
      <c r="F17" s="33"/>
      <c r="G17" s="33"/>
      <c r="H17" s="33"/>
      <c r="I17" s="34">
        <f>SUMIFS(I18:I61,A18:A61,"P")</f>
        <v>0</v>
      </c>
      <c r="J17" s="35"/>
    </row>
    <row r="18">
      <c r="A18" s="36" t="s">
        <v>40</v>
      </c>
      <c r="B18" s="36">
        <v>3</v>
      </c>
      <c r="C18" s="37" t="s">
        <v>200</v>
      </c>
      <c r="D18" s="36" t="s">
        <v>42</v>
      </c>
      <c r="E18" s="38" t="s">
        <v>201</v>
      </c>
      <c r="F18" s="39" t="s">
        <v>77</v>
      </c>
      <c r="G18" s="40">
        <v>6.75</v>
      </c>
      <c r="H18" s="41">
        <v>0</v>
      </c>
      <c r="I18" s="41">
        <f>ROUND(G18*H18,P4)</f>
        <v>0</v>
      </c>
      <c r="J18" s="39" t="s">
        <v>45</v>
      </c>
      <c r="O18" s="42">
        <f>I18*0.21</f>
        <v>0</v>
      </c>
      <c r="P18">
        <v>3</v>
      </c>
    </row>
    <row r="19">
      <c r="A19" s="36" t="s">
        <v>46</v>
      </c>
      <c r="B19" s="43"/>
      <c r="C19" s="44"/>
      <c r="D19" s="44"/>
      <c r="E19" s="45" t="s">
        <v>42</v>
      </c>
      <c r="F19" s="44"/>
      <c r="G19" s="44"/>
      <c r="H19" s="44"/>
      <c r="I19" s="44"/>
      <c r="J19" s="46"/>
    </row>
    <row r="20">
      <c r="A20" s="36" t="s">
        <v>55</v>
      </c>
      <c r="B20" s="43"/>
      <c r="C20" s="44"/>
      <c r="D20" s="44"/>
      <c r="E20" s="47" t="s">
        <v>202</v>
      </c>
      <c r="F20" s="44"/>
      <c r="G20" s="44"/>
      <c r="H20" s="44"/>
      <c r="I20" s="44"/>
      <c r="J20" s="46"/>
    </row>
    <row r="21" ht="135">
      <c r="A21" s="36" t="s">
        <v>47</v>
      </c>
      <c r="B21" s="43"/>
      <c r="C21" s="44"/>
      <c r="D21" s="44"/>
      <c r="E21" s="38" t="s">
        <v>203</v>
      </c>
      <c r="F21" s="44"/>
      <c r="G21" s="44"/>
      <c r="H21" s="44"/>
      <c r="I21" s="44"/>
      <c r="J21" s="46"/>
    </row>
    <row r="22" ht="30">
      <c r="A22" s="36" t="s">
        <v>40</v>
      </c>
      <c r="B22" s="36">
        <v>4</v>
      </c>
      <c r="C22" s="37" t="s">
        <v>204</v>
      </c>
      <c r="D22" s="36" t="s">
        <v>42</v>
      </c>
      <c r="E22" s="38" t="s">
        <v>205</v>
      </c>
      <c r="F22" s="39" t="s">
        <v>77</v>
      </c>
      <c r="G22" s="40">
        <v>68.25</v>
      </c>
      <c r="H22" s="41">
        <v>0</v>
      </c>
      <c r="I22" s="41">
        <f>ROUND(G22*H22,P4)</f>
        <v>0</v>
      </c>
      <c r="J22" s="39" t="s">
        <v>45</v>
      </c>
      <c r="O22" s="42">
        <f>I22*0.21</f>
        <v>0</v>
      </c>
      <c r="P22">
        <v>3</v>
      </c>
    </row>
    <row r="23">
      <c r="A23" s="36" t="s">
        <v>46</v>
      </c>
      <c r="B23" s="43"/>
      <c r="C23" s="44"/>
      <c r="D23" s="44"/>
      <c r="E23" s="45" t="s">
        <v>42</v>
      </c>
      <c r="F23" s="44"/>
      <c r="G23" s="44"/>
      <c r="H23" s="44"/>
      <c r="I23" s="44"/>
      <c r="J23" s="46"/>
    </row>
    <row r="24">
      <c r="A24" s="36" t="s">
        <v>55</v>
      </c>
      <c r="B24" s="43"/>
      <c r="C24" s="44"/>
      <c r="D24" s="44"/>
      <c r="E24" s="47" t="s">
        <v>206</v>
      </c>
      <c r="F24" s="44"/>
      <c r="G24" s="44"/>
      <c r="H24" s="44"/>
      <c r="I24" s="44"/>
      <c r="J24" s="46"/>
    </row>
    <row r="25" ht="120">
      <c r="A25" s="36" t="s">
        <v>47</v>
      </c>
      <c r="B25" s="43"/>
      <c r="C25" s="44"/>
      <c r="D25" s="44"/>
      <c r="E25" s="38" t="s">
        <v>93</v>
      </c>
      <c r="F25" s="44"/>
      <c r="G25" s="44"/>
      <c r="H25" s="44"/>
      <c r="I25" s="44"/>
      <c r="J25" s="46"/>
    </row>
    <row r="26" ht="30">
      <c r="A26" s="36" t="s">
        <v>40</v>
      </c>
      <c r="B26" s="36">
        <v>5</v>
      </c>
      <c r="C26" s="37" t="s">
        <v>94</v>
      </c>
      <c r="D26" s="36" t="s">
        <v>42</v>
      </c>
      <c r="E26" s="38" t="s">
        <v>95</v>
      </c>
      <c r="F26" s="39" t="s">
        <v>77</v>
      </c>
      <c r="G26" s="40">
        <v>32.5</v>
      </c>
      <c r="H26" s="41">
        <v>0</v>
      </c>
      <c r="I26" s="41">
        <f>ROUND(G26*H26,P4)</f>
        <v>0</v>
      </c>
      <c r="J26" s="39" t="s">
        <v>45</v>
      </c>
      <c r="O26" s="42">
        <f>I26*0.21</f>
        <v>0</v>
      </c>
      <c r="P26">
        <v>3</v>
      </c>
    </row>
    <row r="27">
      <c r="A27" s="36" t="s">
        <v>46</v>
      </c>
      <c r="B27" s="43"/>
      <c r="C27" s="44"/>
      <c r="D27" s="44"/>
      <c r="E27" s="45" t="s">
        <v>42</v>
      </c>
      <c r="F27" s="44"/>
      <c r="G27" s="44"/>
      <c r="H27" s="44"/>
      <c r="I27" s="44"/>
      <c r="J27" s="46"/>
    </row>
    <row r="28">
      <c r="A28" s="36" t="s">
        <v>55</v>
      </c>
      <c r="B28" s="43"/>
      <c r="C28" s="44"/>
      <c r="D28" s="44"/>
      <c r="E28" s="47" t="s">
        <v>207</v>
      </c>
      <c r="F28" s="44"/>
      <c r="G28" s="44"/>
      <c r="H28" s="44"/>
      <c r="I28" s="44"/>
      <c r="J28" s="46"/>
    </row>
    <row r="29" ht="90">
      <c r="A29" s="36" t="s">
        <v>47</v>
      </c>
      <c r="B29" s="43"/>
      <c r="C29" s="44"/>
      <c r="D29" s="44"/>
      <c r="E29" s="38" t="s">
        <v>208</v>
      </c>
      <c r="F29" s="44"/>
      <c r="G29" s="44"/>
      <c r="H29" s="44"/>
      <c r="I29" s="44"/>
      <c r="J29" s="46"/>
    </row>
    <row r="30" ht="30">
      <c r="A30" s="36" t="s">
        <v>40</v>
      </c>
      <c r="B30" s="36">
        <v>6</v>
      </c>
      <c r="C30" s="37" t="s">
        <v>209</v>
      </c>
      <c r="D30" s="36" t="s">
        <v>42</v>
      </c>
      <c r="E30" s="38" t="s">
        <v>210</v>
      </c>
      <c r="F30" s="39" t="s">
        <v>111</v>
      </c>
      <c r="G30" s="40">
        <v>45</v>
      </c>
      <c r="H30" s="41">
        <v>0</v>
      </c>
      <c r="I30" s="41">
        <f>ROUND(G30*H30,P4)</f>
        <v>0</v>
      </c>
      <c r="J30" s="39" t="s">
        <v>45</v>
      </c>
      <c r="O30" s="42">
        <f>I30*0.21</f>
        <v>0</v>
      </c>
      <c r="P30">
        <v>3</v>
      </c>
    </row>
    <row r="31">
      <c r="A31" s="36" t="s">
        <v>46</v>
      </c>
      <c r="B31" s="43"/>
      <c r="C31" s="44"/>
      <c r="D31" s="44"/>
      <c r="E31" s="45" t="s">
        <v>42</v>
      </c>
      <c r="F31" s="44"/>
      <c r="G31" s="44"/>
      <c r="H31" s="44"/>
      <c r="I31" s="44"/>
      <c r="J31" s="46"/>
    </row>
    <row r="32">
      <c r="A32" s="36" t="s">
        <v>55</v>
      </c>
      <c r="B32" s="43"/>
      <c r="C32" s="44"/>
      <c r="D32" s="44"/>
      <c r="E32" s="47" t="s">
        <v>211</v>
      </c>
      <c r="F32" s="44"/>
      <c r="G32" s="44"/>
      <c r="H32" s="44"/>
      <c r="I32" s="44"/>
      <c r="J32" s="46"/>
    </row>
    <row r="33" ht="90">
      <c r="A33" s="36" t="s">
        <v>47</v>
      </c>
      <c r="B33" s="43"/>
      <c r="C33" s="44"/>
      <c r="D33" s="44"/>
      <c r="E33" s="38" t="s">
        <v>208</v>
      </c>
      <c r="F33" s="44"/>
      <c r="G33" s="44"/>
      <c r="H33" s="44"/>
      <c r="I33" s="44"/>
      <c r="J33" s="46"/>
    </row>
    <row r="34">
      <c r="A34" s="36" t="s">
        <v>40</v>
      </c>
      <c r="B34" s="36">
        <v>7</v>
      </c>
      <c r="C34" s="37" t="s">
        <v>97</v>
      </c>
      <c r="D34" s="36" t="s">
        <v>42</v>
      </c>
      <c r="E34" s="38" t="s">
        <v>98</v>
      </c>
      <c r="F34" s="39" t="s">
        <v>77</v>
      </c>
      <c r="G34" s="40">
        <v>783.25</v>
      </c>
      <c r="H34" s="41">
        <v>0</v>
      </c>
      <c r="I34" s="41">
        <f>ROUND(G34*H34,P4)</f>
        <v>0</v>
      </c>
      <c r="J34" s="39" t="s">
        <v>45</v>
      </c>
      <c r="O34" s="42">
        <f>I34*0.21</f>
        <v>0</v>
      </c>
      <c r="P34">
        <v>3</v>
      </c>
    </row>
    <row r="35">
      <c r="A35" s="36" t="s">
        <v>46</v>
      </c>
      <c r="B35" s="43"/>
      <c r="C35" s="44"/>
      <c r="D35" s="44"/>
      <c r="E35" s="38" t="s">
        <v>212</v>
      </c>
      <c r="F35" s="44"/>
      <c r="G35" s="44"/>
      <c r="H35" s="44"/>
      <c r="I35" s="44"/>
      <c r="J35" s="46"/>
    </row>
    <row r="36" ht="60">
      <c r="A36" s="36" t="s">
        <v>55</v>
      </c>
      <c r="B36" s="43"/>
      <c r="C36" s="44"/>
      <c r="D36" s="44"/>
      <c r="E36" s="47" t="s">
        <v>213</v>
      </c>
      <c r="F36" s="44"/>
      <c r="G36" s="44"/>
      <c r="H36" s="44"/>
      <c r="I36" s="44"/>
      <c r="J36" s="46"/>
    </row>
    <row r="37" ht="90">
      <c r="A37" s="36" t="s">
        <v>47</v>
      </c>
      <c r="B37" s="43"/>
      <c r="C37" s="44"/>
      <c r="D37" s="44"/>
      <c r="E37" s="38" t="s">
        <v>208</v>
      </c>
      <c r="F37" s="44"/>
      <c r="G37" s="44"/>
      <c r="H37" s="44"/>
      <c r="I37" s="44"/>
      <c r="J37" s="46"/>
    </row>
    <row r="38">
      <c r="A38" s="36" t="s">
        <v>40</v>
      </c>
      <c r="B38" s="36">
        <v>8</v>
      </c>
      <c r="C38" s="37" t="s">
        <v>100</v>
      </c>
      <c r="D38" s="36" t="s">
        <v>42</v>
      </c>
      <c r="E38" s="38" t="s">
        <v>101</v>
      </c>
      <c r="F38" s="39" t="s">
        <v>77</v>
      </c>
      <c r="G38" s="40">
        <v>100.75</v>
      </c>
      <c r="H38" s="41">
        <v>0</v>
      </c>
      <c r="I38" s="41">
        <f>ROUND(G38*H38,P4)</f>
        <v>0</v>
      </c>
      <c r="J38" s="39" t="s">
        <v>45</v>
      </c>
      <c r="O38" s="42">
        <f>I38*0.21</f>
        <v>0</v>
      </c>
      <c r="P38">
        <v>3</v>
      </c>
    </row>
    <row r="39">
      <c r="A39" s="36" t="s">
        <v>46</v>
      </c>
      <c r="B39" s="43"/>
      <c r="C39" s="44"/>
      <c r="D39" s="44"/>
      <c r="E39" s="45" t="s">
        <v>42</v>
      </c>
      <c r="F39" s="44"/>
      <c r="G39" s="44"/>
      <c r="H39" s="44"/>
      <c r="I39" s="44"/>
      <c r="J39" s="46"/>
    </row>
    <row r="40">
      <c r="A40" s="36" t="s">
        <v>55</v>
      </c>
      <c r="B40" s="43"/>
      <c r="C40" s="44"/>
      <c r="D40" s="44"/>
      <c r="E40" s="47" t="s">
        <v>214</v>
      </c>
      <c r="F40" s="44"/>
      <c r="G40" s="44"/>
      <c r="H40" s="44"/>
      <c r="I40" s="44"/>
      <c r="J40" s="46"/>
    </row>
    <row r="41" ht="409.5">
      <c r="A41" s="36" t="s">
        <v>47</v>
      </c>
      <c r="B41" s="43"/>
      <c r="C41" s="44"/>
      <c r="D41" s="44"/>
      <c r="E41" s="38" t="s">
        <v>215</v>
      </c>
      <c r="F41" s="44"/>
      <c r="G41" s="44"/>
      <c r="H41" s="44"/>
      <c r="I41" s="44"/>
      <c r="J41" s="46"/>
    </row>
    <row r="42">
      <c r="A42" s="36" t="s">
        <v>40</v>
      </c>
      <c r="B42" s="36">
        <v>9</v>
      </c>
      <c r="C42" s="37" t="s">
        <v>104</v>
      </c>
      <c r="D42" s="36" t="s">
        <v>42</v>
      </c>
      <c r="E42" s="38" t="s">
        <v>105</v>
      </c>
      <c r="F42" s="39" t="s">
        <v>106</v>
      </c>
      <c r="G42" s="40">
        <v>519</v>
      </c>
      <c r="H42" s="41">
        <v>0</v>
      </c>
      <c r="I42" s="41">
        <f>ROUND(G42*H42,P4)</f>
        <v>0</v>
      </c>
      <c r="J42" s="39" t="s">
        <v>45</v>
      </c>
      <c r="O42" s="42">
        <f>I42*0.21</f>
        <v>0</v>
      </c>
      <c r="P42">
        <v>3</v>
      </c>
    </row>
    <row r="43">
      <c r="A43" s="36" t="s">
        <v>46</v>
      </c>
      <c r="B43" s="43"/>
      <c r="C43" s="44"/>
      <c r="D43" s="44"/>
      <c r="E43" s="45" t="s">
        <v>42</v>
      </c>
      <c r="F43" s="44"/>
      <c r="G43" s="44"/>
      <c r="H43" s="44"/>
      <c r="I43" s="44"/>
      <c r="J43" s="46"/>
    </row>
    <row r="44">
      <c r="A44" s="36" t="s">
        <v>55</v>
      </c>
      <c r="B44" s="43"/>
      <c r="C44" s="44"/>
      <c r="D44" s="44"/>
      <c r="E44" s="47" t="s">
        <v>216</v>
      </c>
      <c r="F44" s="44"/>
      <c r="G44" s="44"/>
      <c r="H44" s="44"/>
      <c r="I44" s="44"/>
      <c r="J44" s="46"/>
    </row>
    <row r="45" ht="90">
      <c r="A45" s="36" t="s">
        <v>47</v>
      </c>
      <c r="B45" s="43"/>
      <c r="C45" s="44"/>
      <c r="D45" s="44"/>
      <c r="E45" s="38" t="s">
        <v>217</v>
      </c>
      <c r="F45" s="44"/>
      <c r="G45" s="44"/>
      <c r="H45" s="44"/>
      <c r="I45" s="44"/>
      <c r="J45" s="46"/>
    </row>
    <row r="46">
      <c r="A46" s="36" t="s">
        <v>40</v>
      </c>
      <c r="B46" s="36">
        <v>10</v>
      </c>
      <c r="C46" s="37" t="s">
        <v>109</v>
      </c>
      <c r="D46" s="36" t="s">
        <v>42</v>
      </c>
      <c r="E46" s="38" t="s">
        <v>110</v>
      </c>
      <c r="F46" s="39" t="s">
        <v>111</v>
      </c>
      <c r="G46" s="40">
        <v>75</v>
      </c>
      <c r="H46" s="41">
        <v>0</v>
      </c>
      <c r="I46" s="41">
        <f>ROUND(G46*H46,P4)</f>
        <v>0</v>
      </c>
      <c r="J46" s="39" t="s">
        <v>45</v>
      </c>
      <c r="O46" s="42">
        <f>I46*0.21</f>
        <v>0</v>
      </c>
      <c r="P46">
        <v>3</v>
      </c>
    </row>
    <row r="47">
      <c r="A47" s="36" t="s">
        <v>46</v>
      </c>
      <c r="B47" s="43"/>
      <c r="C47" s="44"/>
      <c r="D47" s="44"/>
      <c r="E47" s="45" t="s">
        <v>42</v>
      </c>
      <c r="F47" s="44"/>
      <c r="G47" s="44"/>
      <c r="H47" s="44"/>
      <c r="I47" s="44"/>
      <c r="J47" s="46"/>
    </row>
    <row r="48">
      <c r="A48" s="36" t="s">
        <v>55</v>
      </c>
      <c r="B48" s="43"/>
      <c r="C48" s="44"/>
      <c r="D48" s="44"/>
      <c r="E48" s="47" t="s">
        <v>218</v>
      </c>
      <c r="F48" s="44"/>
      <c r="G48" s="44"/>
      <c r="H48" s="44"/>
      <c r="I48" s="44"/>
      <c r="J48" s="46"/>
    </row>
    <row r="49" ht="90">
      <c r="A49" s="36" t="s">
        <v>47</v>
      </c>
      <c r="B49" s="43"/>
      <c r="C49" s="44"/>
      <c r="D49" s="44"/>
      <c r="E49" s="38" t="s">
        <v>217</v>
      </c>
      <c r="F49" s="44"/>
      <c r="G49" s="44"/>
      <c r="H49" s="44"/>
      <c r="I49" s="44"/>
      <c r="J49" s="46"/>
    </row>
    <row r="50">
      <c r="A50" s="36" t="s">
        <v>40</v>
      </c>
      <c r="B50" s="36">
        <v>32</v>
      </c>
      <c r="C50" s="37" t="s">
        <v>219</v>
      </c>
      <c r="D50" s="36" t="s">
        <v>42</v>
      </c>
      <c r="E50" s="38" t="s">
        <v>220</v>
      </c>
      <c r="F50" s="39" t="s">
        <v>77</v>
      </c>
      <c r="G50" s="40">
        <v>4.5</v>
      </c>
      <c r="H50" s="41">
        <v>0</v>
      </c>
      <c r="I50" s="41">
        <f>ROUND(G50*H50,P4)</f>
        <v>0</v>
      </c>
      <c r="J50" s="39" t="s">
        <v>45</v>
      </c>
      <c r="O50" s="42">
        <f>I50*0.21</f>
        <v>0</v>
      </c>
      <c r="P50">
        <v>3</v>
      </c>
    </row>
    <row r="51">
      <c r="A51" s="36" t="s">
        <v>46</v>
      </c>
      <c r="B51" s="43"/>
      <c r="C51" s="44"/>
      <c r="D51" s="44"/>
      <c r="E51" s="45" t="s">
        <v>42</v>
      </c>
      <c r="F51" s="44"/>
      <c r="G51" s="44"/>
      <c r="H51" s="44"/>
      <c r="I51" s="44"/>
      <c r="J51" s="46"/>
    </row>
    <row r="52">
      <c r="A52" s="36" t="s">
        <v>55</v>
      </c>
      <c r="B52" s="43"/>
      <c r="C52" s="44"/>
      <c r="D52" s="44"/>
      <c r="E52" s="47" t="s">
        <v>221</v>
      </c>
      <c r="F52" s="44"/>
      <c r="G52" s="44"/>
      <c r="H52" s="44"/>
      <c r="I52" s="44"/>
      <c r="J52" s="46"/>
    </row>
    <row r="53" ht="409.5">
      <c r="A53" s="36" t="s">
        <v>47</v>
      </c>
      <c r="B53" s="43"/>
      <c r="C53" s="44"/>
      <c r="D53" s="44"/>
      <c r="E53" s="38" t="s">
        <v>222</v>
      </c>
      <c r="F53" s="44"/>
      <c r="G53" s="44"/>
      <c r="H53" s="44"/>
      <c r="I53" s="44"/>
      <c r="J53" s="46"/>
    </row>
    <row r="54">
      <c r="A54" s="36" t="s">
        <v>40</v>
      </c>
      <c r="B54" s="36">
        <v>33</v>
      </c>
      <c r="C54" s="37" t="s">
        <v>223</v>
      </c>
      <c r="D54" s="36" t="s">
        <v>42</v>
      </c>
      <c r="E54" s="38" t="s">
        <v>224</v>
      </c>
      <c r="F54" s="39" t="s">
        <v>77</v>
      </c>
      <c r="G54" s="40">
        <v>2.25</v>
      </c>
      <c r="H54" s="41">
        <v>0</v>
      </c>
      <c r="I54" s="41">
        <f>ROUND(G54*H54,P4)</f>
        <v>0</v>
      </c>
      <c r="J54" s="39" t="s">
        <v>45</v>
      </c>
      <c r="O54" s="42">
        <f>I54*0.21</f>
        <v>0</v>
      </c>
      <c r="P54">
        <v>3</v>
      </c>
    </row>
    <row r="55">
      <c r="A55" s="36" t="s">
        <v>46</v>
      </c>
      <c r="B55" s="43"/>
      <c r="C55" s="44"/>
      <c r="D55" s="44"/>
      <c r="E55" s="38" t="s">
        <v>225</v>
      </c>
      <c r="F55" s="44"/>
      <c r="G55" s="44"/>
      <c r="H55" s="44"/>
      <c r="I55" s="44"/>
      <c r="J55" s="46"/>
    </row>
    <row r="56">
      <c r="A56" s="36" t="s">
        <v>55</v>
      </c>
      <c r="B56" s="43"/>
      <c r="C56" s="44"/>
      <c r="D56" s="44"/>
      <c r="E56" s="47" t="s">
        <v>226</v>
      </c>
      <c r="F56" s="44"/>
      <c r="G56" s="44"/>
      <c r="H56" s="44"/>
      <c r="I56" s="44"/>
      <c r="J56" s="46"/>
    </row>
    <row r="57" ht="330">
      <c r="A57" s="36" t="s">
        <v>47</v>
      </c>
      <c r="B57" s="43"/>
      <c r="C57" s="44"/>
      <c r="D57" s="44"/>
      <c r="E57" s="38" t="s">
        <v>227</v>
      </c>
      <c r="F57" s="44"/>
      <c r="G57" s="44"/>
      <c r="H57" s="44"/>
      <c r="I57" s="44"/>
      <c r="J57" s="46"/>
    </row>
    <row r="58">
      <c r="A58" s="36" t="s">
        <v>40</v>
      </c>
      <c r="B58" s="36">
        <v>11</v>
      </c>
      <c r="C58" s="37" t="s">
        <v>117</v>
      </c>
      <c r="D58" s="36" t="s">
        <v>42</v>
      </c>
      <c r="E58" s="38" t="s">
        <v>118</v>
      </c>
      <c r="F58" s="39" t="s">
        <v>106</v>
      </c>
      <c r="G58" s="40">
        <v>325</v>
      </c>
      <c r="H58" s="41">
        <v>0</v>
      </c>
      <c r="I58" s="41">
        <f>ROUND(G58*H58,P4)</f>
        <v>0</v>
      </c>
      <c r="J58" s="39" t="s">
        <v>45</v>
      </c>
      <c r="O58" s="42">
        <f>I58*0.21</f>
        <v>0</v>
      </c>
      <c r="P58">
        <v>3</v>
      </c>
    </row>
    <row r="59">
      <c r="A59" s="36" t="s">
        <v>46</v>
      </c>
      <c r="B59" s="43"/>
      <c r="C59" s="44"/>
      <c r="D59" s="44"/>
      <c r="E59" s="45" t="s">
        <v>42</v>
      </c>
      <c r="F59" s="44"/>
      <c r="G59" s="44"/>
      <c r="H59" s="44"/>
      <c r="I59" s="44"/>
      <c r="J59" s="46"/>
    </row>
    <row r="60">
      <c r="A60" s="36" t="s">
        <v>55</v>
      </c>
      <c r="B60" s="43"/>
      <c r="C60" s="44"/>
      <c r="D60" s="44"/>
      <c r="E60" s="47" t="s">
        <v>228</v>
      </c>
      <c r="F60" s="44"/>
      <c r="G60" s="44"/>
      <c r="H60" s="44"/>
      <c r="I60" s="44"/>
      <c r="J60" s="46"/>
    </row>
    <row r="61" ht="30">
      <c r="A61" s="36" t="s">
        <v>47</v>
      </c>
      <c r="B61" s="43"/>
      <c r="C61" s="44"/>
      <c r="D61" s="44"/>
      <c r="E61" s="38" t="s">
        <v>229</v>
      </c>
      <c r="F61" s="44"/>
      <c r="G61" s="44"/>
      <c r="H61" s="44"/>
      <c r="I61" s="44"/>
      <c r="J61" s="46"/>
    </row>
    <row r="62">
      <c r="A62" s="30" t="s">
        <v>37</v>
      </c>
      <c r="B62" s="31"/>
      <c r="C62" s="32" t="s">
        <v>125</v>
      </c>
      <c r="D62" s="33"/>
      <c r="E62" s="30" t="s">
        <v>126</v>
      </c>
      <c r="F62" s="33"/>
      <c r="G62" s="33"/>
      <c r="H62" s="33"/>
      <c r="I62" s="34">
        <f>SUMIFS(I63:I86,A63:A86,"P")</f>
        <v>0</v>
      </c>
      <c r="J62" s="35"/>
    </row>
    <row r="63">
      <c r="A63" s="36" t="s">
        <v>40</v>
      </c>
      <c r="B63" s="36">
        <v>12</v>
      </c>
      <c r="C63" s="37" t="s">
        <v>127</v>
      </c>
      <c r="D63" s="36" t="s">
        <v>42</v>
      </c>
      <c r="E63" s="38" t="s">
        <v>128</v>
      </c>
      <c r="F63" s="39" t="s">
        <v>77</v>
      </c>
      <c r="G63" s="40">
        <v>113.75</v>
      </c>
      <c r="H63" s="41">
        <v>0</v>
      </c>
      <c r="I63" s="41">
        <f>ROUND(G63*H63,P4)</f>
        <v>0</v>
      </c>
      <c r="J63" s="39" t="s">
        <v>45</v>
      </c>
      <c r="O63" s="42">
        <f>I63*0.21</f>
        <v>0</v>
      </c>
      <c r="P63">
        <v>3</v>
      </c>
    </row>
    <row r="64">
      <c r="A64" s="36" t="s">
        <v>46</v>
      </c>
      <c r="B64" s="43"/>
      <c r="C64" s="44"/>
      <c r="D64" s="44"/>
      <c r="E64" s="45" t="s">
        <v>42</v>
      </c>
      <c r="F64" s="44"/>
      <c r="G64" s="44"/>
      <c r="H64" s="44"/>
      <c r="I64" s="44"/>
      <c r="J64" s="46"/>
    </row>
    <row r="65" ht="45">
      <c r="A65" s="36" t="s">
        <v>55</v>
      </c>
      <c r="B65" s="43"/>
      <c r="C65" s="44"/>
      <c r="D65" s="44"/>
      <c r="E65" s="47" t="s">
        <v>230</v>
      </c>
      <c r="F65" s="44"/>
      <c r="G65" s="44"/>
      <c r="H65" s="44"/>
      <c r="I65" s="44"/>
      <c r="J65" s="46"/>
    </row>
    <row r="66" ht="60">
      <c r="A66" s="36" t="s">
        <v>47</v>
      </c>
      <c r="B66" s="43"/>
      <c r="C66" s="44"/>
      <c r="D66" s="44"/>
      <c r="E66" s="38" t="s">
        <v>231</v>
      </c>
      <c r="F66" s="44"/>
      <c r="G66" s="44"/>
      <c r="H66" s="44"/>
      <c r="I66" s="44"/>
      <c r="J66" s="46"/>
    </row>
    <row r="67">
      <c r="A67" s="36" t="s">
        <v>40</v>
      </c>
      <c r="B67" s="36">
        <v>13</v>
      </c>
      <c r="C67" s="37" t="s">
        <v>135</v>
      </c>
      <c r="D67" s="36" t="s">
        <v>42</v>
      </c>
      <c r="E67" s="38" t="s">
        <v>136</v>
      </c>
      <c r="F67" s="39" t="s">
        <v>106</v>
      </c>
      <c r="G67" s="40">
        <v>519</v>
      </c>
      <c r="H67" s="41">
        <v>0</v>
      </c>
      <c r="I67" s="41">
        <f>ROUND(G67*H67,P4)</f>
        <v>0</v>
      </c>
      <c r="J67" s="39" t="s">
        <v>45</v>
      </c>
      <c r="O67" s="42">
        <f>I67*0.21</f>
        <v>0</v>
      </c>
      <c r="P67">
        <v>3</v>
      </c>
    </row>
    <row r="68">
      <c r="A68" s="36" t="s">
        <v>46</v>
      </c>
      <c r="B68" s="43"/>
      <c r="C68" s="44"/>
      <c r="D68" s="44"/>
      <c r="E68" s="38" t="s">
        <v>232</v>
      </c>
      <c r="F68" s="44"/>
      <c r="G68" s="44"/>
      <c r="H68" s="44"/>
      <c r="I68" s="44"/>
      <c r="J68" s="46"/>
    </row>
    <row r="69">
      <c r="A69" s="36" t="s">
        <v>55</v>
      </c>
      <c r="B69" s="43"/>
      <c r="C69" s="44"/>
      <c r="D69" s="44"/>
      <c r="E69" s="47" t="s">
        <v>233</v>
      </c>
      <c r="F69" s="44"/>
      <c r="G69" s="44"/>
      <c r="H69" s="44"/>
      <c r="I69" s="44"/>
      <c r="J69" s="46"/>
    </row>
    <row r="70" ht="120">
      <c r="A70" s="36" t="s">
        <v>47</v>
      </c>
      <c r="B70" s="43"/>
      <c r="C70" s="44"/>
      <c r="D70" s="44"/>
      <c r="E70" s="38" t="s">
        <v>138</v>
      </c>
      <c r="F70" s="44"/>
      <c r="G70" s="44"/>
      <c r="H70" s="44"/>
      <c r="I70" s="44"/>
      <c r="J70" s="46"/>
    </row>
    <row r="71">
      <c r="A71" s="36" t="s">
        <v>40</v>
      </c>
      <c r="B71" s="36">
        <v>14</v>
      </c>
      <c r="C71" s="37" t="s">
        <v>139</v>
      </c>
      <c r="D71" s="36" t="s">
        <v>42</v>
      </c>
      <c r="E71" s="38" t="s">
        <v>140</v>
      </c>
      <c r="F71" s="39" t="s">
        <v>106</v>
      </c>
      <c r="G71" s="40">
        <v>14950</v>
      </c>
      <c r="H71" s="41">
        <v>0</v>
      </c>
      <c r="I71" s="41">
        <f>ROUND(G71*H71,P4)</f>
        <v>0</v>
      </c>
      <c r="J71" s="39" t="s">
        <v>45</v>
      </c>
      <c r="O71" s="42">
        <f>I71*0.21</f>
        <v>0</v>
      </c>
      <c r="P71">
        <v>3</v>
      </c>
    </row>
    <row r="72">
      <c r="A72" s="36" t="s">
        <v>46</v>
      </c>
      <c r="B72" s="43"/>
      <c r="C72" s="44"/>
      <c r="D72" s="44"/>
      <c r="E72" s="45" t="s">
        <v>42</v>
      </c>
      <c r="F72" s="44"/>
      <c r="G72" s="44"/>
      <c r="H72" s="44"/>
      <c r="I72" s="44"/>
      <c r="J72" s="46"/>
    </row>
    <row r="73" ht="60">
      <c r="A73" s="36" t="s">
        <v>55</v>
      </c>
      <c r="B73" s="43"/>
      <c r="C73" s="44"/>
      <c r="D73" s="44"/>
      <c r="E73" s="47" t="s">
        <v>234</v>
      </c>
      <c r="F73" s="44"/>
      <c r="G73" s="44"/>
      <c r="H73" s="44"/>
      <c r="I73" s="44"/>
      <c r="J73" s="46"/>
    </row>
    <row r="74" ht="75">
      <c r="A74" s="36" t="s">
        <v>47</v>
      </c>
      <c r="B74" s="43"/>
      <c r="C74" s="44"/>
      <c r="D74" s="44"/>
      <c r="E74" s="38" t="s">
        <v>235</v>
      </c>
      <c r="F74" s="44"/>
      <c r="G74" s="44"/>
      <c r="H74" s="44"/>
      <c r="I74" s="44"/>
      <c r="J74" s="46"/>
    </row>
    <row r="75">
      <c r="A75" s="36" t="s">
        <v>40</v>
      </c>
      <c r="B75" s="36">
        <v>15</v>
      </c>
      <c r="C75" s="37" t="s">
        <v>143</v>
      </c>
      <c r="D75" s="36" t="s">
        <v>42</v>
      </c>
      <c r="E75" s="38" t="s">
        <v>236</v>
      </c>
      <c r="F75" s="39" t="s">
        <v>106</v>
      </c>
      <c r="G75" s="40">
        <v>6500</v>
      </c>
      <c r="H75" s="41">
        <v>0</v>
      </c>
      <c r="I75" s="41">
        <f>ROUND(G75*H75,P4)</f>
        <v>0</v>
      </c>
      <c r="J75" s="39" t="s">
        <v>45</v>
      </c>
      <c r="O75" s="42">
        <f>I75*0.21</f>
        <v>0</v>
      </c>
      <c r="P75">
        <v>3</v>
      </c>
    </row>
    <row r="76">
      <c r="A76" s="36" t="s">
        <v>46</v>
      </c>
      <c r="B76" s="43"/>
      <c r="C76" s="44"/>
      <c r="D76" s="44"/>
      <c r="E76" s="38" t="s">
        <v>237</v>
      </c>
      <c r="F76" s="44"/>
      <c r="G76" s="44"/>
      <c r="H76" s="44"/>
      <c r="I76" s="44"/>
      <c r="J76" s="46"/>
    </row>
    <row r="77">
      <c r="A77" s="36" t="s">
        <v>55</v>
      </c>
      <c r="B77" s="43"/>
      <c r="C77" s="44"/>
      <c r="D77" s="44"/>
      <c r="E77" s="47" t="s">
        <v>238</v>
      </c>
      <c r="F77" s="44"/>
      <c r="G77" s="44"/>
      <c r="H77" s="44"/>
      <c r="I77" s="44"/>
      <c r="J77" s="46"/>
    </row>
    <row r="78" ht="165">
      <c r="A78" s="36" t="s">
        <v>47</v>
      </c>
      <c r="B78" s="43"/>
      <c r="C78" s="44"/>
      <c r="D78" s="44"/>
      <c r="E78" s="38" t="s">
        <v>239</v>
      </c>
      <c r="F78" s="44"/>
      <c r="G78" s="44"/>
      <c r="H78" s="44"/>
      <c r="I78" s="44"/>
      <c r="J78" s="46"/>
    </row>
    <row r="79">
      <c r="A79" s="36" t="s">
        <v>40</v>
      </c>
      <c r="B79" s="36">
        <v>16</v>
      </c>
      <c r="C79" s="37" t="s">
        <v>240</v>
      </c>
      <c r="D79" s="36" t="s">
        <v>42</v>
      </c>
      <c r="E79" s="38" t="s">
        <v>241</v>
      </c>
      <c r="F79" s="39" t="s">
        <v>77</v>
      </c>
      <c r="G79" s="40">
        <v>458.25</v>
      </c>
      <c r="H79" s="41">
        <v>0</v>
      </c>
      <c r="I79" s="41">
        <f>ROUND(G79*H79,P4)</f>
        <v>0</v>
      </c>
      <c r="J79" s="39" t="s">
        <v>45</v>
      </c>
      <c r="O79" s="42">
        <f>I79*0.21</f>
        <v>0</v>
      </c>
      <c r="P79">
        <v>3</v>
      </c>
    </row>
    <row r="80">
      <c r="A80" s="36" t="s">
        <v>46</v>
      </c>
      <c r="B80" s="43"/>
      <c r="C80" s="44"/>
      <c r="D80" s="44"/>
      <c r="E80" s="38" t="s">
        <v>242</v>
      </c>
      <c r="F80" s="44"/>
      <c r="G80" s="44"/>
      <c r="H80" s="44"/>
      <c r="I80" s="44"/>
      <c r="J80" s="46"/>
    </row>
    <row r="81" ht="60">
      <c r="A81" s="36" t="s">
        <v>55</v>
      </c>
      <c r="B81" s="43"/>
      <c r="C81" s="44"/>
      <c r="D81" s="44"/>
      <c r="E81" s="47" t="s">
        <v>243</v>
      </c>
      <c r="F81" s="44"/>
      <c r="G81" s="44"/>
      <c r="H81" s="44"/>
      <c r="I81" s="44"/>
      <c r="J81" s="46"/>
    </row>
    <row r="82" ht="165">
      <c r="A82" s="36" t="s">
        <v>47</v>
      </c>
      <c r="B82" s="43"/>
      <c r="C82" s="44"/>
      <c r="D82" s="44"/>
      <c r="E82" s="38" t="s">
        <v>239</v>
      </c>
      <c r="F82" s="44"/>
      <c r="G82" s="44"/>
      <c r="H82" s="44"/>
      <c r="I82" s="44"/>
      <c r="J82" s="46"/>
    </row>
    <row r="83">
      <c r="A83" s="36" t="s">
        <v>40</v>
      </c>
      <c r="B83" s="36">
        <v>17</v>
      </c>
      <c r="C83" s="37" t="s">
        <v>244</v>
      </c>
      <c r="D83" s="36" t="s">
        <v>42</v>
      </c>
      <c r="E83" s="38" t="s">
        <v>245</v>
      </c>
      <c r="F83" s="39" t="s">
        <v>111</v>
      </c>
      <c r="G83" s="40">
        <v>102</v>
      </c>
      <c r="H83" s="41">
        <v>0</v>
      </c>
      <c r="I83" s="41">
        <f>ROUND(G83*H83,P4)</f>
        <v>0</v>
      </c>
      <c r="J83" s="39" t="s">
        <v>45</v>
      </c>
      <c r="O83" s="42">
        <f>I83*0.21</f>
        <v>0</v>
      </c>
      <c r="P83">
        <v>3</v>
      </c>
    </row>
    <row r="84">
      <c r="A84" s="36" t="s">
        <v>46</v>
      </c>
      <c r="B84" s="43"/>
      <c r="C84" s="44"/>
      <c r="D84" s="44"/>
      <c r="E84" s="45" t="s">
        <v>42</v>
      </c>
      <c r="F84" s="44"/>
      <c r="G84" s="44"/>
      <c r="H84" s="44"/>
      <c r="I84" s="44"/>
      <c r="J84" s="46"/>
    </row>
    <row r="85">
      <c r="A85" s="36" t="s">
        <v>55</v>
      </c>
      <c r="B85" s="43"/>
      <c r="C85" s="44"/>
      <c r="D85" s="44"/>
      <c r="E85" s="47" t="s">
        <v>246</v>
      </c>
      <c r="F85" s="44"/>
      <c r="G85" s="44"/>
      <c r="H85" s="44"/>
      <c r="I85" s="44"/>
      <c r="J85" s="46"/>
    </row>
    <row r="86" ht="45">
      <c r="A86" s="36" t="s">
        <v>47</v>
      </c>
      <c r="B86" s="43"/>
      <c r="C86" s="44"/>
      <c r="D86" s="44"/>
      <c r="E86" s="38" t="s">
        <v>247</v>
      </c>
      <c r="F86" s="44"/>
      <c r="G86" s="44"/>
      <c r="H86" s="44"/>
      <c r="I86" s="44"/>
      <c r="J86" s="46"/>
    </row>
    <row r="87">
      <c r="A87" s="30" t="s">
        <v>37</v>
      </c>
      <c r="B87" s="31"/>
      <c r="C87" s="32" t="s">
        <v>248</v>
      </c>
      <c r="D87" s="33"/>
      <c r="E87" s="30" t="s">
        <v>249</v>
      </c>
      <c r="F87" s="33"/>
      <c r="G87" s="33"/>
      <c r="H87" s="33"/>
      <c r="I87" s="34">
        <f>SUMIFS(I88:I102,A88:A102,"P")</f>
        <v>0</v>
      </c>
      <c r="J87" s="35"/>
    </row>
    <row r="88">
      <c r="A88" s="36" t="s">
        <v>40</v>
      </c>
      <c r="B88" s="36">
        <v>31</v>
      </c>
      <c r="C88" s="37" t="s">
        <v>250</v>
      </c>
      <c r="D88" s="36" t="s">
        <v>42</v>
      </c>
      <c r="E88" s="38" t="s">
        <v>251</v>
      </c>
      <c r="F88" s="39" t="s">
        <v>72</v>
      </c>
      <c r="G88" s="40">
        <v>9</v>
      </c>
      <c r="H88" s="41">
        <v>0</v>
      </c>
      <c r="I88" s="41">
        <f>ROUND(G88*H88,P4)</f>
        <v>0</v>
      </c>
      <c r="J88" s="39" t="s">
        <v>45</v>
      </c>
      <c r="O88" s="42">
        <f>I88*0.21</f>
        <v>0</v>
      </c>
      <c r="P88">
        <v>3</v>
      </c>
    </row>
    <row r="89">
      <c r="A89" s="36" t="s">
        <v>46</v>
      </c>
      <c r="B89" s="43"/>
      <c r="C89" s="44"/>
      <c r="D89" s="44"/>
      <c r="E89" s="45" t="s">
        <v>42</v>
      </c>
      <c r="F89" s="44"/>
      <c r="G89" s="44"/>
      <c r="H89" s="44"/>
      <c r="I89" s="44"/>
      <c r="J89" s="46"/>
    </row>
    <row r="90" ht="120">
      <c r="A90" s="36" t="s">
        <v>47</v>
      </c>
      <c r="B90" s="43"/>
      <c r="C90" s="44"/>
      <c r="D90" s="44"/>
      <c r="E90" s="38" t="s">
        <v>252</v>
      </c>
      <c r="F90" s="44"/>
      <c r="G90" s="44"/>
      <c r="H90" s="44"/>
      <c r="I90" s="44"/>
      <c r="J90" s="46"/>
    </row>
    <row r="91">
      <c r="A91" s="36" t="s">
        <v>40</v>
      </c>
      <c r="B91" s="36">
        <v>20</v>
      </c>
      <c r="C91" s="37" t="s">
        <v>253</v>
      </c>
      <c r="D91" s="36" t="s">
        <v>42</v>
      </c>
      <c r="E91" s="38" t="s">
        <v>254</v>
      </c>
      <c r="F91" s="39" t="s">
        <v>72</v>
      </c>
      <c r="G91" s="40">
        <v>2</v>
      </c>
      <c r="H91" s="41">
        <v>0</v>
      </c>
      <c r="I91" s="41">
        <f>ROUND(G91*H91,P4)</f>
        <v>0</v>
      </c>
      <c r="J91" s="39" t="s">
        <v>45</v>
      </c>
      <c r="O91" s="42">
        <f>I91*0.21</f>
        <v>0</v>
      </c>
      <c r="P91">
        <v>3</v>
      </c>
    </row>
    <row r="92">
      <c r="A92" s="36" t="s">
        <v>46</v>
      </c>
      <c r="B92" s="43"/>
      <c r="C92" s="44"/>
      <c r="D92" s="44"/>
      <c r="E92" s="45" t="s">
        <v>42</v>
      </c>
      <c r="F92" s="44"/>
      <c r="G92" s="44"/>
      <c r="H92" s="44"/>
      <c r="I92" s="44"/>
      <c r="J92" s="46"/>
    </row>
    <row r="93">
      <c r="A93" s="36" t="s">
        <v>55</v>
      </c>
      <c r="B93" s="43"/>
      <c r="C93" s="44"/>
      <c r="D93" s="44"/>
      <c r="E93" s="47" t="s">
        <v>255</v>
      </c>
      <c r="F93" s="44"/>
      <c r="G93" s="44"/>
      <c r="H93" s="44"/>
      <c r="I93" s="44"/>
      <c r="J93" s="46"/>
    </row>
    <row r="94" ht="45">
      <c r="A94" s="36" t="s">
        <v>47</v>
      </c>
      <c r="B94" s="43"/>
      <c r="C94" s="44"/>
      <c r="D94" s="44"/>
      <c r="E94" s="38" t="s">
        <v>256</v>
      </c>
      <c r="F94" s="44"/>
      <c r="G94" s="44"/>
      <c r="H94" s="44"/>
      <c r="I94" s="44"/>
      <c r="J94" s="46"/>
    </row>
    <row r="95">
      <c r="A95" s="36" t="s">
        <v>40</v>
      </c>
      <c r="B95" s="36">
        <v>21</v>
      </c>
      <c r="C95" s="37" t="s">
        <v>257</v>
      </c>
      <c r="D95" s="36" t="s">
        <v>42</v>
      </c>
      <c r="E95" s="38" t="s">
        <v>258</v>
      </c>
      <c r="F95" s="39" t="s">
        <v>72</v>
      </c>
      <c r="G95" s="40">
        <v>9</v>
      </c>
      <c r="H95" s="41">
        <v>0</v>
      </c>
      <c r="I95" s="41">
        <f>ROUND(G95*H95,P4)</f>
        <v>0</v>
      </c>
      <c r="J95" s="39" t="s">
        <v>45</v>
      </c>
      <c r="O95" s="42">
        <f>I95*0.21</f>
        <v>0</v>
      </c>
      <c r="P95">
        <v>3</v>
      </c>
    </row>
    <row r="96">
      <c r="A96" s="36" t="s">
        <v>46</v>
      </c>
      <c r="B96" s="43"/>
      <c r="C96" s="44"/>
      <c r="D96" s="44"/>
      <c r="E96" s="45" t="s">
        <v>42</v>
      </c>
      <c r="F96" s="44"/>
      <c r="G96" s="44"/>
      <c r="H96" s="44"/>
      <c r="I96" s="44"/>
      <c r="J96" s="46"/>
    </row>
    <row r="97">
      <c r="A97" s="36" t="s">
        <v>55</v>
      </c>
      <c r="B97" s="43"/>
      <c r="C97" s="44"/>
      <c r="D97" s="44"/>
      <c r="E97" s="47" t="s">
        <v>259</v>
      </c>
      <c r="F97" s="44"/>
      <c r="G97" s="44"/>
      <c r="H97" s="44"/>
      <c r="I97" s="44"/>
      <c r="J97" s="46"/>
    </row>
    <row r="98" ht="45">
      <c r="A98" s="36" t="s">
        <v>47</v>
      </c>
      <c r="B98" s="43"/>
      <c r="C98" s="44"/>
      <c r="D98" s="44"/>
      <c r="E98" s="38" t="s">
        <v>256</v>
      </c>
      <c r="F98" s="44"/>
      <c r="G98" s="44"/>
      <c r="H98" s="44"/>
      <c r="I98" s="44"/>
      <c r="J98" s="46"/>
    </row>
    <row r="99">
      <c r="A99" s="36" t="s">
        <v>40</v>
      </c>
      <c r="B99" s="36">
        <v>22</v>
      </c>
      <c r="C99" s="37" t="s">
        <v>260</v>
      </c>
      <c r="D99" s="36" t="s">
        <v>42</v>
      </c>
      <c r="E99" s="38" t="s">
        <v>261</v>
      </c>
      <c r="F99" s="39" t="s">
        <v>72</v>
      </c>
      <c r="G99" s="40">
        <v>7</v>
      </c>
      <c r="H99" s="41">
        <v>0</v>
      </c>
      <c r="I99" s="41">
        <f>ROUND(G99*H99,P4)</f>
        <v>0</v>
      </c>
      <c r="J99" s="39" t="s">
        <v>45</v>
      </c>
      <c r="O99" s="42">
        <f>I99*0.21</f>
        <v>0</v>
      </c>
      <c r="P99">
        <v>3</v>
      </c>
    </row>
    <row r="100">
      <c r="A100" s="36" t="s">
        <v>46</v>
      </c>
      <c r="B100" s="43"/>
      <c r="C100" s="44"/>
      <c r="D100" s="44"/>
      <c r="E100" s="45" t="s">
        <v>42</v>
      </c>
      <c r="F100" s="44"/>
      <c r="G100" s="44"/>
      <c r="H100" s="44"/>
      <c r="I100" s="44"/>
      <c r="J100" s="46"/>
    </row>
    <row r="101">
      <c r="A101" s="36" t="s">
        <v>55</v>
      </c>
      <c r="B101" s="43"/>
      <c r="C101" s="44"/>
      <c r="D101" s="44"/>
      <c r="E101" s="47" t="s">
        <v>262</v>
      </c>
      <c r="F101" s="44"/>
      <c r="G101" s="44"/>
      <c r="H101" s="44"/>
      <c r="I101" s="44"/>
      <c r="J101" s="46"/>
    </row>
    <row r="102" ht="45">
      <c r="A102" s="36" t="s">
        <v>47</v>
      </c>
      <c r="B102" s="43"/>
      <c r="C102" s="44"/>
      <c r="D102" s="44"/>
      <c r="E102" s="38" t="s">
        <v>256</v>
      </c>
      <c r="F102" s="44"/>
      <c r="G102" s="44"/>
      <c r="H102" s="44"/>
      <c r="I102" s="44"/>
      <c r="J102" s="46"/>
    </row>
    <row r="103">
      <c r="A103" s="30" t="s">
        <v>37</v>
      </c>
      <c r="B103" s="31"/>
      <c r="C103" s="32" t="s">
        <v>157</v>
      </c>
      <c r="D103" s="33"/>
      <c r="E103" s="30" t="s">
        <v>158</v>
      </c>
      <c r="F103" s="33"/>
      <c r="G103" s="33"/>
      <c r="H103" s="33"/>
      <c r="I103" s="34">
        <f>SUMIFS(I104:I119,A104:A119,"P")</f>
        <v>0</v>
      </c>
      <c r="J103" s="35"/>
    </row>
    <row r="104">
      <c r="A104" s="36" t="s">
        <v>40</v>
      </c>
      <c r="B104" s="36">
        <v>24</v>
      </c>
      <c r="C104" s="37" t="s">
        <v>168</v>
      </c>
      <c r="D104" s="36" t="s">
        <v>42</v>
      </c>
      <c r="E104" s="38" t="s">
        <v>169</v>
      </c>
      <c r="F104" s="39" t="s">
        <v>72</v>
      </c>
      <c r="G104" s="40">
        <v>15</v>
      </c>
      <c r="H104" s="41">
        <v>0</v>
      </c>
      <c r="I104" s="41">
        <f>ROUND(G104*H104,P4)</f>
        <v>0</v>
      </c>
      <c r="J104" s="39" t="s">
        <v>45</v>
      </c>
      <c r="O104" s="42">
        <f>I104*0.21</f>
        <v>0</v>
      </c>
      <c r="P104">
        <v>3</v>
      </c>
    </row>
    <row r="105">
      <c r="A105" s="36" t="s">
        <v>46</v>
      </c>
      <c r="B105" s="43"/>
      <c r="C105" s="44"/>
      <c r="D105" s="44"/>
      <c r="E105" s="45" t="s">
        <v>42</v>
      </c>
      <c r="F105" s="44"/>
      <c r="G105" s="44"/>
      <c r="H105" s="44"/>
      <c r="I105" s="44"/>
      <c r="J105" s="46"/>
    </row>
    <row r="106">
      <c r="A106" s="36" t="s">
        <v>55</v>
      </c>
      <c r="B106" s="43"/>
      <c r="C106" s="44"/>
      <c r="D106" s="44"/>
      <c r="E106" s="47" t="s">
        <v>263</v>
      </c>
      <c r="F106" s="44"/>
      <c r="G106" s="44"/>
      <c r="H106" s="44"/>
      <c r="I106" s="44"/>
      <c r="J106" s="46"/>
    </row>
    <row r="107" ht="60">
      <c r="A107" s="36" t="s">
        <v>47</v>
      </c>
      <c r="B107" s="43"/>
      <c r="C107" s="44"/>
      <c r="D107" s="44"/>
      <c r="E107" s="38" t="s">
        <v>264</v>
      </c>
      <c r="F107" s="44"/>
      <c r="G107" s="44"/>
      <c r="H107" s="44"/>
      <c r="I107" s="44"/>
      <c r="J107" s="46"/>
    </row>
    <row r="108" ht="30">
      <c r="A108" s="36" t="s">
        <v>40</v>
      </c>
      <c r="B108" s="36">
        <v>25</v>
      </c>
      <c r="C108" s="37" t="s">
        <v>183</v>
      </c>
      <c r="D108" s="36" t="s">
        <v>42</v>
      </c>
      <c r="E108" s="38" t="s">
        <v>184</v>
      </c>
      <c r="F108" s="39" t="s">
        <v>106</v>
      </c>
      <c r="G108" s="40">
        <v>239.25</v>
      </c>
      <c r="H108" s="41">
        <v>0</v>
      </c>
      <c r="I108" s="41">
        <f>ROUND(G108*H108,P4)</f>
        <v>0</v>
      </c>
      <c r="J108" s="39" t="s">
        <v>45</v>
      </c>
      <c r="O108" s="42">
        <f>I108*0.21</f>
        <v>0</v>
      </c>
      <c r="P108">
        <v>3</v>
      </c>
    </row>
    <row r="109">
      <c r="A109" s="36" t="s">
        <v>46</v>
      </c>
      <c r="B109" s="43"/>
      <c r="C109" s="44"/>
      <c r="D109" s="44"/>
      <c r="E109" s="45" t="s">
        <v>42</v>
      </c>
      <c r="F109" s="44"/>
      <c r="G109" s="44"/>
      <c r="H109" s="44"/>
      <c r="I109" s="44"/>
      <c r="J109" s="46"/>
    </row>
    <row r="110" ht="45">
      <c r="A110" s="36" t="s">
        <v>55</v>
      </c>
      <c r="B110" s="43"/>
      <c r="C110" s="44"/>
      <c r="D110" s="44"/>
      <c r="E110" s="47" t="s">
        <v>265</v>
      </c>
      <c r="F110" s="44"/>
      <c r="G110" s="44"/>
      <c r="H110" s="44"/>
      <c r="I110" s="44"/>
      <c r="J110" s="46"/>
    </row>
    <row r="111" ht="60">
      <c r="A111" s="36" t="s">
        <v>47</v>
      </c>
      <c r="B111" s="43"/>
      <c r="C111" s="44"/>
      <c r="D111" s="44"/>
      <c r="E111" s="38" t="s">
        <v>266</v>
      </c>
      <c r="F111" s="44"/>
      <c r="G111" s="44"/>
      <c r="H111" s="44"/>
      <c r="I111" s="44"/>
      <c r="J111" s="46"/>
    </row>
    <row r="112" ht="30">
      <c r="A112" s="36" t="s">
        <v>40</v>
      </c>
      <c r="B112" s="36">
        <v>26</v>
      </c>
      <c r="C112" s="37" t="s">
        <v>267</v>
      </c>
      <c r="D112" s="36" t="s">
        <v>42</v>
      </c>
      <c r="E112" s="38" t="s">
        <v>268</v>
      </c>
      <c r="F112" s="39" t="s">
        <v>111</v>
      </c>
      <c r="G112" s="40">
        <v>45</v>
      </c>
      <c r="H112" s="41">
        <v>0</v>
      </c>
      <c r="I112" s="41">
        <f>ROUND(G112*H112,P4)</f>
        <v>0</v>
      </c>
      <c r="J112" s="39" t="s">
        <v>45</v>
      </c>
      <c r="O112" s="42">
        <f>I112*0.21</f>
        <v>0</v>
      </c>
      <c r="P112">
        <v>3</v>
      </c>
    </row>
    <row r="113">
      <c r="A113" s="36" t="s">
        <v>46</v>
      </c>
      <c r="B113" s="43"/>
      <c r="C113" s="44"/>
      <c r="D113" s="44"/>
      <c r="E113" s="45" t="s">
        <v>42</v>
      </c>
      <c r="F113" s="44"/>
      <c r="G113" s="44"/>
      <c r="H113" s="44"/>
      <c r="I113" s="44"/>
      <c r="J113" s="46"/>
    </row>
    <row r="114">
      <c r="A114" s="36" t="s">
        <v>55</v>
      </c>
      <c r="B114" s="43"/>
      <c r="C114" s="44"/>
      <c r="D114" s="44"/>
      <c r="E114" s="47" t="s">
        <v>211</v>
      </c>
      <c r="F114" s="44"/>
      <c r="G114" s="44"/>
      <c r="H114" s="44"/>
      <c r="I114" s="44"/>
      <c r="J114" s="46"/>
    </row>
    <row r="115" ht="60">
      <c r="A115" s="36" t="s">
        <v>47</v>
      </c>
      <c r="B115" s="43"/>
      <c r="C115" s="44"/>
      <c r="D115" s="44"/>
      <c r="E115" s="38" t="s">
        <v>269</v>
      </c>
      <c r="F115" s="44"/>
      <c r="G115" s="44"/>
      <c r="H115" s="44"/>
      <c r="I115" s="44"/>
      <c r="J115" s="46"/>
    </row>
    <row r="116">
      <c r="A116" s="36" t="s">
        <v>40</v>
      </c>
      <c r="B116" s="36">
        <v>27</v>
      </c>
      <c r="C116" s="37" t="s">
        <v>187</v>
      </c>
      <c r="D116" s="36" t="s">
        <v>42</v>
      </c>
      <c r="E116" s="38" t="s">
        <v>188</v>
      </c>
      <c r="F116" s="39" t="s">
        <v>111</v>
      </c>
      <c r="G116" s="40">
        <v>102</v>
      </c>
      <c r="H116" s="41">
        <v>0</v>
      </c>
      <c r="I116" s="41">
        <f>ROUND(G116*H116,P4)</f>
        <v>0</v>
      </c>
      <c r="J116" s="39" t="s">
        <v>45</v>
      </c>
      <c r="O116" s="42">
        <f>I116*0.21</f>
        <v>0</v>
      </c>
      <c r="P116">
        <v>3</v>
      </c>
    </row>
    <row r="117">
      <c r="A117" s="36" t="s">
        <v>46</v>
      </c>
      <c r="B117" s="43"/>
      <c r="C117" s="44"/>
      <c r="D117" s="44"/>
      <c r="E117" s="45" t="s">
        <v>42</v>
      </c>
      <c r="F117" s="44"/>
      <c r="G117" s="44"/>
      <c r="H117" s="44"/>
      <c r="I117" s="44"/>
      <c r="J117" s="46"/>
    </row>
    <row r="118">
      <c r="A118" s="36" t="s">
        <v>55</v>
      </c>
      <c r="B118" s="43"/>
      <c r="C118" s="44"/>
      <c r="D118" s="44"/>
      <c r="E118" s="47" t="s">
        <v>270</v>
      </c>
      <c r="F118" s="44"/>
      <c r="G118" s="44"/>
      <c r="H118" s="44"/>
      <c r="I118" s="44"/>
      <c r="J118" s="46"/>
    </row>
    <row r="119" ht="75">
      <c r="A119" s="36" t="s">
        <v>47</v>
      </c>
      <c r="B119" s="48"/>
      <c r="C119" s="49"/>
      <c r="D119" s="49"/>
      <c r="E119" s="38" t="s">
        <v>190</v>
      </c>
      <c r="F119" s="49"/>
      <c r="G119" s="49"/>
      <c r="H119" s="49"/>
      <c r="I119" s="49"/>
      <c r="J119" s="50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" bestFit="1" customWidth="1"/>
    <col min="15" max="15" width="9.140625" hidden="1"/>
    <col min="16" max="16" width="9.140625" hidden="1"/>
  </cols>
  <sheetData>
    <row r="1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5</v>
      </c>
    </row>
    <row r="2" ht="20.25">
      <c r="A2" s="1"/>
      <c r="B2" s="15"/>
      <c r="C2" s="16"/>
      <c r="D2" s="16"/>
      <c r="E2" s="17" t="s">
        <v>19</v>
      </c>
      <c r="F2" s="16"/>
      <c r="G2" s="16"/>
      <c r="H2" s="16"/>
      <c r="I2" s="16"/>
      <c r="J2" s="18"/>
    </row>
    <row r="3">
      <c r="A3" s="3" t="s">
        <v>20</v>
      </c>
      <c r="B3" s="19" t="s">
        <v>21</v>
      </c>
      <c r="C3" s="20" t="s">
        <v>22</v>
      </c>
      <c r="D3" s="21"/>
      <c r="E3" s="22" t="s">
        <v>23</v>
      </c>
      <c r="F3" s="16"/>
      <c r="G3" s="16"/>
      <c r="H3" s="23" t="s">
        <v>17</v>
      </c>
      <c r="I3" s="24">
        <f>SUMIFS(I8:I16,A8:A16,"SD")</f>
        <v>0</v>
      </c>
      <c r="J3" s="18"/>
      <c r="O3">
        <v>0</v>
      </c>
      <c r="P3">
        <v>2</v>
      </c>
    </row>
    <row r="4">
      <c r="A4" s="3" t="s">
        <v>24</v>
      </c>
      <c r="B4" s="19" t="s">
        <v>25</v>
      </c>
      <c r="C4" s="20" t="s">
        <v>17</v>
      </c>
      <c r="D4" s="21"/>
      <c r="E4" s="22" t="s">
        <v>18</v>
      </c>
      <c r="F4" s="16"/>
      <c r="G4" s="16"/>
      <c r="H4" s="16"/>
      <c r="I4" s="16"/>
      <c r="J4" s="18"/>
      <c r="O4">
        <v>0.14999999999999999</v>
      </c>
      <c r="P4">
        <v>2</v>
      </c>
    </row>
    <row r="5">
      <c r="A5" s="25" t="s">
        <v>26</v>
      </c>
      <c r="B5" s="26" t="s">
        <v>27</v>
      </c>
      <c r="C5" s="7" t="s">
        <v>28</v>
      </c>
      <c r="D5" s="7" t="s">
        <v>29</v>
      </c>
      <c r="E5" s="7" t="s">
        <v>30</v>
      </c>
      <c r="F5" s="7" t="s">
        <v>31</v>
      </c>
      <c r="G5" s="7" t="s">
        <v>32</v>
      </c>
      <c r="H5" s="7" t="s">
        <v>33</v>
      </c>
      <c r="I5" s="7"/>
      <c r="J5" s="27" t="s">
        <v>34</v>
      </c>
      <c r="O5">
        <v>0.20999999999999999</v>
      </c>
    </row>
    <row r="6">
      <c r="A6" s="25"/>
      <c r="B6" s="26"/>
      <c r="C6" s="7"/>
      <c r="D6" s="7"/>
      <c r="E6" s="7"/>
      <c r="F6" s="7"/>
      <c r="G6" s="7"/>
      <c r="H6" s="7" t="s">
        <v>35</v>
      </c>
      <c r="I6" s="7" t="s">
        <v>36</v>
      </c>
      <c r="J6" s="27"/>
    </row>
    <row r="7">
      <c r="A7" s="28">
        <v>0</v>
      </c>
      <c r="B7" s="26">
        <v>1</v>
      </c>
      <c r="C7" s="29">
        <v>2</v>
      </c>
      <c r="D7" s="7">
        <v>3</v>
      </c>
      <c r="E7" s="29">
        <v>4</v>
      </c>
      <c r="F7" s="7">
        <v>5</v>
      </c>
      <c r="G7" s="7">
        <v>6</v>
      </c>
      <c r="H7" s="7">
        <v>7</v>
      </c>
      <c r="I7" s="29">
        <v>8</v>
      </c>
      <c r="J7" s="27">
        <v>9</v>
      </c>
    </row>
    <row r="8">
      <c r="A8" s="30" t="s">
        <v>37</v>
      </c>
      <c r="B8" s="31"/>
      <c r="C8" s="32" t="s">
        <v>38</v>
      </c>
      <c r="D8" s="33"/>
      <c r="E8" s="30" t="s">
        <v>39</v>
      </c>
      <c r="F8" s="33"/>
      <c r="G8" s="33"/>
      <c r="H8" s="33"/>
      <c r="I8" s="34">
        <f>SUMIFS(I9:I16,A9:A16,"P")</f>
        <v>0</v>
      </c>
      <c r="J8" s="35"/>
    </row>
    <row r="9">
      <c r="A9" s="36" t="s">
        <v>40</v>
      </c>
      <c r="B9" s="36">
        <v>1</v>
      </c>
      <c r="C9" s="37" t="s">
        <v>271</v>
      </c>
      <c r="D9" s="36" t="s">
        <v>42</v>
      </c>
      <c r="E9" s="38" t="s">
        <v>272</v>
      </c>
      <c r="F9" s="39" t="s">
        <v>44</v>
      </c>
      <c r="G9" s="40">
        <v>1</v>
      </c>
      <c r="H9" s="41">
        <v>0</v>
      </c>
      <c r="I9" s="41">
        <f>ROUND(G9*H9,P4)</f>
        <v>0</v>
      </c>
      <c r="J9" s="39" t="s">
        <v>45</v>
      </c>
      <c r="O9" s="42">
        <f>I9*0.21</f>
        <v>0</v>
      </c>
      <c r="P9">
        <v>3</v>
      </c>
    </row>
    <row r="10">
      <c r="A10" s="36" t="s">
        <v>46</v>
      </c>
      <c r="B10" s="43"/>
      <c r="C10" s="44"/>
      <c r="D10" s="44"/>
      <c r="E10" s="45" t="s">
        <v>42</v>
      </c>
      <c r="F10" s="44"/>
      <c r="G10" s="44"/>
      <c r="H10" s="44"/>
      <c r="I10" s="44"/>
      <c r="J10" s="46"/>
    </row>
    <row r="11">
      <c r="A11" s="36" t="s">
        <v>55</v>
      </c>
      <c r="B11" s="43"/>
      <c r="C11" s="44"/>
      <c r="D11" s="44"/>
      <c r="E11" s="47" t="s">
        <v>68</v>
      </c>
      <c r="F11" s="44"/>
      <c r="G11" s="44"/>
      <c r="H11" s="44"/>
      <c r="I11" s="44"/>
      <c r="J11" s="46"/>
    </row>
    <row r="12" ht="75">
      <c r="A12" s="36" t="s">
        <v>47</v>
      </c>
      <c r="B12" s="43"/>
      <c r="C12" s="44"/>
      <c r="D12" s="44"/>
      <c r="E12" s="38" t="s">
        <v>273</v>
      </c>
      <c r="F12" s="44"/>
      <c r="G12" s="44"/>
      <c r="H12" s="44"/>
      <c r="I12" s="44"/>
      <c r="J12" s="46"/>
    </row>
    <row r="13">
      <c r="A13" s="36" t="s">
        <v>40</v>
      </c>
      <c r="B13" s="36">
        <v>2</v>
      </c>
      <c r="C13" s="37" t="s">
        <v>274</v>
      </c>
      <c r="D13" s="36" t="s">
        <v>42</v>
      </c>
      <c r="E13" s="38" t="s">
        <v>275</v>
      </c>
      <c r="F13" s="39" t="s">
        <v>44</v>
      </c>
      <c r="G13" s="40">
        <v>1</v>
      </c>
      <c r="H13" s="41">
        <v>0</v>
      </c>
      <c r="I13" s="41">
        <f>ROUND(G13*H13,P4)</f>
        <v>0</v>
      </c>
      <c r="J13" s="39" t="s">
        <v>45</v>
      </c>
      <c r="O13" s="42">
        <f>I13*0.21</f>
        <v>0</v>
      </c>
      <c r="P13">
        <v>3</v>
      </c>
    </row>
    <row r="14">
      <c r="A14" s="36" t="s">
        <v>46</v>
      </c>
      <c r="B14" s="43"/>
      <c r="C14" s="44"/>
      <c r="D14" s="44"/>
      <c r="E14" s="45" t="s">
        <v>42</v>
      </c>
      <c r="F14" s="44"/>
      <c r="G14" s="44"/>
      <c r="H14" s="44"/>
      <c r="I14" s="44"/>
      <c r="J14" s="46"/>
    </row>
    <row r="15">
      <c r="A15" s="36" t="s">
        <v>55</v>
      </c>
      <c r="B15" s="43"/>
      <c r="C15" s="44"/>
      <c r="D15" s="44"/>
      <c r="E15" s="47" t="s">
        <v>68</v>
      </c>
      <c r="F15" s="44"/>
      <c r="G15" s="44"/>
      <c r="H15" s="44"/>
      <c r="I15" s="44"/>
      <c r="J15" s="46"/>
    </row>
    <row r="16" ht="60">
      <c r="A16" s="36" t="s">
        <v>47</v>
      </c>
      <c r="B16" s="48"/>
      <c r="C16" s="49"/>
      <c r="D16" s="49"/>
      <c r="E16" s="38" t="s">
        <v>276</v>
      </c>
      <c r="F16" s="49"/>
      <c r="G16" s="49"/>
      <c r="H16" s="49"/>
      <c r="I16" s="49"/>
      <c r="J16" s="50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Moravcová Michaela</dc:creator>
  <cp:lastModifiedBy>Moravcová Michaela</cp:lastModifiedBy>
  <dcterms:created xsi:type="dcterms:W3CDTF">2025-05-13T11:21:08Z</dcterms:created>
  <dcterms:modified xsi:type="dcterms:W3CDTF">2025-05-13T11:21:08Z</dcterms:modified>
</cp:coreProperties>
</file>